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прил.4" sheetId="1" r:id="rId1"/>
  </sheets>
  <definedNames>
    <definedName name="_xlnm.Print_Area" localSheetId="0">'прил.4'!$A$1:$M$55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<sst xmlns="http://schemas.openxmlformats.org/spreadsheetml/2006/main" count="183" uniqueCount="91">
  <si>
    <t>тыс. рублей</t>
  </si>
  <si>
    <t>Наименование</t>
  </si>
  <si>
    <t>раздел</t>
  </si>
  <si>
    <t>подраздел</t>
  </si>
  <si>
    <t>цел. статья</t>
  </si>
  <si>
    <t>вид расходов</t>
  </si>
  <si>
    <t>Утверждено</t>
  </si>
  <si>
    <t>Исполнено</t>
  </si>
  <si>
    <t>Процент исполнения</t>
  </si>
  <si>
    <t>Удельный вес в общем расходе исполнения</t>
  </si>
  <si>
    <t>Общегосударственные вопросы</t>
  </si>
  <si>
    <t>01</t>
  </si>
  <si>
    <t>03</t>
  </si>
  <si>
    <t>0020000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</si>
  <si>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</si>
  <si>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</si>
  <si>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0020300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</si>
  <si>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</si>
  <si>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</si>
  <si>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</si>
  <si>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</si>
  <si>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500</t>
  </si>
  <si>
    <t>07</t>
  </si>
  <si>
    <t>Резервные фонды</t>
  </si>
  <si>
    <t>11</t>
  </si>
  <si>
    <t>0020400</t>
  </si>
  <si>
    <t>Другие общегосударственные вопросы</t>
  </si>
  <si>
    <t>13</t>
  </si>
  <si>
    <t>0021200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</si>
  <si>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</si>
  <si>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</si>
  <si>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</si>
  <si>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</si>
  <si>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</si>
  <si>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</si>
  <si>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</si>
  <si>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Общеэкономические вопросы</t>
  </si>
  <si>
    <t>Сельское хозяйство и рыболовство</t>
  </si>
  <si>
    <t>5200300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</si>
  <si>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</si>
  <si>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</si>
  <si>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</si>
  <si>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</si>
  <si>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</si>
  <si>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5210000</t>
  </si>
  <si>
    <t>Коммунальное хозяйство</t>
  </si>
  <si>
    <t>Благоустройство</t>
  </si>
  <si>
    <t>Образование</t>
  </si>
  <si>
    <t>5360000</t>
  </si>
  <si>
    <t>Дошкольное образование</t>
  </si>
  <si>
    <t>Общее образование</t>
  </si>
  <si>
    <t>5240000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</si>
  <si>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</si>
  <si>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</si>
  <si>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</si>
  <si>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5250000</t>
  </si>
  <si>
    <t>Культура и кинематография</t>
  </si>
  <si>
    <t>08</t>
  </si>
  <si>
    <t>Культура</t>
  </si>
  <si>
    <t>5160000</t>
  </si>
  <si>
    <t>Социальная политика</t>
  </si>
  <si>
    <t>10</t>
  </si>
  <si>
    <t>5210600</t>
  </si>
  <si>
    <t>Пенсионное обеспечение</t>
  </si>
  <si>
    <t>Социальное обслуживание населения</t>
  </si>
  <si>
    <t>5210610</t>
  </si>
  <si>
    <t>Социальное обеспечение населения</t>
  </si>
  <si>
    <t>0700500</t>
  </si>
  <si>
    <t xml:space="preserve">Охрана семьи и детства </t>
  </si>
  <si>
    <t>Другие вопросы в области социальной политики</t>
  </si>
  <si>
    <t>Физическая культура и спорт</t>
  </si>
  <si>
    <t>5380000</t>
  </si>
  <si>
    <t>Физическая культура</t>
  </si>
  <si>
    <t>Массовый спорт</t>
  </si>
  <si>
    <t>Средства массовой информации</t>
  </si>
  <si>
    <t>0014000</t>
  </si>
  <si>
    <t xml:space="preserve">Периодическая печать и издательства </t>
  </si>
  <si>
    <t>0700000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</si>
  <si>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</si>
  <si>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</si>
  <si>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</t>
  </si>
  <si>
    <t>14</t>
  </si>
  <si>
    <t>Дотации бюджетам поселений</t>
  </si>
  <si>
    <t>прочие межбюджетные трансферты общего характера</t>
  </si>
  <si>
    <t>Всего расходов</t>
  </si>
  <si>
    <t>Иные дотации</t>
  </si>
  <si>
    <t>2021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</si>
  <si>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</si>
  <si>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</si>
  <si>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2022 год</t>
  </si>
  <si>
    <t xml:space="preserve">Исполнение бюджета Лахденпохского муниципального района  по разделам и подразделам классификации расходов бюджетов                                                                            бюджетной системы Российской Федерации  за 2022 год в сравнении с 2021 годом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</si>
</sst>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#,##0.00;[Red]\-#,##0.00;0.00"/>
  </numFmts>
  <fonts count="10">
    <font>
      <sz val="10"/>
      <name val="Arial Cyr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i/>
      <sz val="10"/>
      <name val="Times New Roman"/>
      <family val="1"/>
    </font>
    <font>
      <b/>
      <i/>
      <sz val="10"/>
      <name val="Arial Cyr"/>
      <family val="2"/>
    </font>
    <font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1">
    <xf numFmtId="0" fontId="0" fillId="0" borderId="0" xfId="0"/>
    <xf numFmtId="0" fontId="0" fillId="0" borderId="0" xfId="0" applyFont="1" applyAlignment="1">
      <alignment horizontal="right"/>
    </xf>
    <xf numFmtId="1" fontId="0" fillId="0" borderId="0" xfId="0" applyNumberFormat="1"/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horizontal="center" wrapText="1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 applyProtection="1">
      <alignment horizontal="center"/>
      <protection locked="0"/>
    </xf>
    <xf numFmtId="10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4" fontId="3" fillId="2" borderId="1" xfId="20" applyNumberFormat="1" applyFont="1" applyFill="1" applyBorder="1" applyAlignment="1" applyProtection="1">
      <alignment wrapText="1"/>
      <protection hidden="1"/>
    </xf>
    <xf numFmtId="49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0" fontId="6" fillId="0" borderId="0" xfId="0" applyFont="1"/>
    <xf numFmtId="1" fontId="3" fillId="2" borderId="1" xfId="0" applyNumberFormat="1" applyFont="1" applyFill="1" applyBorder="1" applyAlignment="1">
      <alignment wrapText="1"/>
    </xf>
    <xf numFmtId="4" fontId="3" fillId="0" borderId="1" xfId="0" applyNumberFormat="1" applyFont="1" applyBorder="1" applyAlignment="1" applyProtection="1">
      <alignment horizontal="center" wrapText="1"/>
      <protection locked="0"/>
    </xf>
    <xf numFmtId="49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1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0" fillId="0" borderId="0" xfId="0" applyFont="1"/>
    <xf numFmtId="164" fontId="5" fillId="2" borderId="1" xfId="0" applyNumberFormat="1" applyFont="1" applyFill="1" applyBorder="1" applyAlignment="1" applyProtection="1">
      <alignment wrapText="1"/>
      <protection hidden="1"/>
    </xf>
    <xf numFmtId="49" fontId="5" fillId="2" borderId="1" xfId="0" applyNumberFormat="1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165" fontId="0" fillId="0" borderId="0" xfId="0" applyNumberFormat="1"/>
    <xf numFmtId="165" fontId="3" fillId="0" borderId="0" xfId="0" applyNumberFormat="1" applyFont="1" applyAlignment="1" applyProtection="1">
      <alignment horizontal="center"/>
      <protection locked="0"/>
    </xf>
    <xf numFmtId="165" fontId="5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Fill="1" applyBorder="1" applyAlignment="1" applyProtection="1">
      <alignment horizontal="center" wrapText="1"/>
      <protection locked="0"/>
    </xf>
    <xf numFmtId="4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10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" fontId="0" fillId="0" borderId="0" xfId="0" applyNumberFormat="1"/>
    <xf numFmtId="4" fontId="3" fillId="2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 applyProtection="1">
      <alignment horizontal="center" wrapText="1"/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>
      <alignment horizontal="center" wrapText="1"/>
    </xf>
    <xf numFmtId="166" fontId="3" fillId="0" borderId="1" xfId="21" applyNumberFormat="1" applyFont="1" applyFill="1" applyBorder="1" applyAlignment="1" applyProtection="1">
      <alignment horizontal="center"/>
      <protection hidden="1"/>
    </xf>
    <xf numFmtId="165" fontId="5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6" fontId="3" fillId="0" borderId="1" xfId="21" applyNumberFormat="1" applyFont="1" applyFill="1" applyBorder="1" applyAlignment="1" applyProtection="1">
      <alignment horizontal="center" wrapText="1"/>
      <protection hidden="1"/>
    </xf>
    <xf numFmtId="166" fontId="2" fillId="0" borderId="1" xfId="22" applyNumberFormat="1" applyFont="1" applyFill="1" applyBorder="1" applyAlignment="1" applyProtection="1">
      <alignment horizontal="center"/>
      <protection hidden="1"/>
    </xf>
    <xf numFmtId="166" fontId="2" fillId="0" borderId="1" xfId="22" applyNumberFormat="1" applyFont="1" applyFill="1" applyBorder="1" applyAlignment="1" applyProtection="1">
      <alignment horizontal="center" wrapText="1"/>
      <protection hidden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" fontId="5" fillId="0" borderId="1" xfId="0" applyNumberFormat="1" applyFont="1" applyBorder="1" applyAlignment="1">
      <alignment horizontal="center" vertical="center" textRotation="90" wrapText="1"/>
    </xf>
    <xf numFmtId="165" fontId="5" fillId="0" borderId="1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  <cellStyle name="Обычный 2" xfId="21"/>
    <cellStyle name="Обычный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84"/>
  <sheetViews>
    <sheetView tabSelected="1" workbookViewId="0" topLeftCell="A1">
      <selection activeCell="Q8" sqref="Q8"/>
    </sheetView>
  </sheetViews>
  <sheetFormatPr defaultColWidth="9.00390625" defaultRowHeight="12.75"/>
  <cols>
    <col min="1" max="1" width="56.75390625" style="0" customWidth="1"/>
    <col min="2" max="2" width="5.00390625" style="0" customWidth="1"/>
    <col min="3" max="3" width="4.25390625" style="0" customWidth="1"/>
    <col min="4" max="4" width="8.125" style="0" hidden="1" customWidth="1"/>
    <col min="5" max="5" width="4.00390625" style="0" hidden="1" customWidth="1"/>
    <col min="6" max="7" width="14.625" style="0" customWidth="1"/>
    <col min="8" max="8" width="10.875" style="0" customWidth="1"/>
    <col min="9" max="9" width="10.00390625" style="0" customWidth="1"/>
    <col min="10" max="10" width="13.875" style="1" customWidth="1"/>
    <col min="11" max="11" width="12.875" style="0" customWidth="1"/>
    <col min="12" max="12" width="11.375" style="2" customWidth="1"/>
    <col min="13" max="13" width="12.75390625" style="57" customWidth="1"/>
    <col min="14" max="1016" width="8.75390625" style="0" customWidth="1"/>
  </cols>
  <sheetData>
    <row r="1" spans="4:13" ht="12.75">
      <c r="D1" s="3"/>
      <c r="E1" s="4"/>
      <c r="F1" s="4"/>
      <c r="G1" s="4"/>
      <c r="H1" s="4"/>
      <c r="I1" s="4"/>
      <c r="J1" s="5"/>
      <c r="K1" s="2"/>
      <c r="L1" s="87"/>
      <c r="M1" s="87"/>
    </row>
    <row r="2" spans="4:13" ht="12.75">
      <c r="D2" s="3"/>
      <c r="E2" s="4"/>
      <c r="F2" s="4"/>
      <c r="G2" s="4"/>
      <c r="H2" s="4"/>
      <c r="I2" s="4"/>
      <c r="J2" s="5"/>
      <c r="K2" s="2"/>
      <c r="L2" s="87"/>
      <c r="M2" s="87"/>
    </row>
    <row r="3" spans="2:11" ht="12.75" customHeight="1">
      <c r="B3" s="6"/>
      <c r="E3" s="3"/>
      <c r="F3" s="3"/>
      <c r="G3" s="3"/>
      <c r="H3" s="3"/>
      <c r="I3" s="3"/>
      <c r="J3" s="4"/>
      <c r="K3" s="5"/>
    </row>
    <row r="4" spans="1:13" s="7" customFormat="1" ht="38.25" customHeight="1">
      <c r="A4" s="88" t="s">
        <v>90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s="7" customFormat="1" ht="12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"/>
      <c r="M5" s="58" t="s">
        <v>0</v>
      </c>
    </row>
    <row r="6" spans="1:13" ht="34.5" customHeight="1">
      <c r="A6" s="90" t="s">
        <v>1</v>
      </c>
      <c r="B6" s="84" t="s">
        <v>2</v>
      </c>
      <c r="C6" s="84" t="s">
        <v>3</v>
      </c>
      <c r="D6" s="84" t="s">
        <v>4</v>
      </c>
      <c r="E6" s="84" t="s">
        <v>5</v>
      </c>
      <c r="F6" s="84" t="s">
        <v>6</v>
      </c>
      <c r="G6" s="84" t="s">
        <v>7</v>
      </c>
      <c r="H6" s="85" t="s">
        <v>8</v>
      </c>
      <c r="I6" s="86" t="s">
        <v>9</v>
      </c>
      <c r="J6" s="84" t="s">
        <v>6</v>
      </c>
      <c r="K6" s="84" t="s">
        <v>7</v>
      </c>
      <c r="L6" s="85" t="s">
        <v>8</v>
      </c>
      <c r="M6" s="86" t="s">
        <v>9</v>
      </c>
    </row>
    <row r="7" spans="1:13" ht="51.75" customHeight="1">
      <c r="A7" s="90"/>
      <c r="B7" s="84"/>
      <c r="C7" s="84"/>
      <c r="D7" s="84"/>
      <c r="E7" s="84"/>
      <c r="F7" s="84"/>
      <c r="G7" s="84"/>
      <c r="H7" s="85"/>
      <c r="I7" s="86"/>
      <c r="J7" s="84"/>
      <c r="K7" s="84"/>
      <c r="L7" s="85"/>
      <c r="M7" s="86"/>
    </row>
    <row r="8" spans="1:13" ht="51.75" customHeight="1">
      <c r="A8" s="68"/>
      <c r="B8" s="69"/>
      <c r="C8" s="69"/>
      <c r="D8" s="69"/>
      <c r="E8" s="69"/>
      <c r="F8" s="81" t="s">
        <v>86</v>
      </c>
      <c r="G8" s="82"/>
      <c r="H8" s="82"/>
      <c r="I8" s="83"/>
      <c r="J8" s="81" t="s">
        <v>89</v>
      </c>
      <c r="K8" s="82"/>
      <c r="L8" s="82"/>
      <c r="M8" s="83"/>
    </row>
    <row r="9" spans="1:13" s="14" customFormat="1" ht="19.5" customHeight="1">
      <c r="A9" s="9" t="s">
        <v>10</v>
      </c>
      <c r="B9" s="10" t="s">
        <v>11</v>
      </c>
      <c r="C9" s="10"/>
      <c r="D9" s="11"/>
      <c r="E9" s="11"/>
      <c r="F9" s="12">
        <f>SUM(F10:F16)</f>
        <v>62170.911</v>
      </c>
      <c r="G9" s="12">
        <f>SUM(G10:G16)</f>
        <v>59694.891</v>
      </c>
      <c r="H9" s="13">
        <f aca="true" t="shared" si="0" ref="H9">G9/F9</f>
        <v>0.9601739791138013</v>
      </c>
      <c r="I9" s="59">
        <f>G9/G55</f>
        <v>0.12944455674052202</v>
      </c>
      <c r="J9" s="12">
        <f>SUM(J10:J16)</f>
        <v>54435.9801</v>
      </c>
      <c r="K9" s="12">
        <f>SUM(K10:K16)</f>
        <v>52136.41152</v>
      </c>
      <c r="L9" s="13">
        <f aca="true" t="shared" si="1" ref="L9:L55">K9/J9</f>
        <v>0.9577564585817019</v>
      </c>
      <c r="M9" s="59">
        <f>K9/K55</f>
        <v>0.09893683174801943</v>
      </c>
    </row>
    <row r="10" spans="1:13" s="14" customFormat="1" ht="29.25" customHeight="1">
      <c r="A10" s="22" t="s">
        <v>87</v>
      </c>
      <c r="B10" s="24" t="s">
        <v>11</v>
      </c>
      <c r="C10" s="24" t="s">
        <v>30</v>
      </c>
      <c r="D10" s="18"/>
      <c r="E10" s="18"/>
      <c r="F10" s="71">
        <v>0</v>
      </c>
      <c r="G10" s="71">
        <v>0</v>
      </c>
      <c r="H10" s="21">
        <v>0</v>
      </c>
      <c r="I10" s="60">
        <f>G10/G55</f>
        <v>0</v>
      </c>
      <c r="J10" s="71">
        <v>0</v>
      </c>
      <c r="K10" s="71">
        <v>0</v>
      </c>
      <c r="L10" s="21">
        <v>0</v>
      </c>
      <c r="M10" s="60">
        <v>0</v>
      </c>
    </row>
    <row r="11" spans="1:13" s="14" customFormat="1" ht="42.75" customHeight="1">
      <c r="A11" s="22" t="s">
        <v>88</v>
      </c>
      <c r="B11" s="24" t="s">
        <v>11</v>
      </c>
      <c r="C11" s="24" t="s">
        <v>12</v>
      </c>
      <c r="D11" s="18"/>
      <c r="E11" s="18"/>
      <c r="F11" s="71">
        <v>0</v>
      </c>
      <c r="G11" s="71">
        <v>0</v>
      </c>
      <c r="H11" s="21">
        <v>0</v>
      </c>
      <c r="I11" s="60">
        <f>G11/G55</f>
        <v>0</v>
      </c>
      <c r="J11" s="71">
        <v>0</v>
      </c>
      <c r="K11" s="71">
        <v>0</v>
      </c>
      <c r="L11" s="21">
        <v>0</v>
      </c>
      <c r="M11" s="60">
        <v>0</v>
      </c>
    </row>
    <row r="12" spans="1:13" ht="37.5" customHeight="1">
      <c r="A12" s="22" t="s">
        <v>14</v>
      </c>
      <c r="B12" s="23" t="s">
        <v>11</v>
      </c>
      <c r="C12" s="24" t="s">
        <v>15</v>
      </c>
      <c r="D12" s="18" t="s">
        <v>16</v>
      </c>
      <c r="E12" s="25"/>
      <c r="F12" s="61">
        <v>26532.2</v>
      </c>
      <c r="G12" s="61">
        <v>25468.046</v>
      </c>
      <c r="H12" s="21">
        <f aca="true" t="shared" si="2" ref="H12:H55">G12/F12</f>
        <v>0.9598919803107167</v>
      </c>
      <c r="I12" s="60">
        <f>G12/G55</f>
        <v>0.05522583039002826</v>
      </c>
      <c r="J12" s="61">
        <v>26498.90361</v>
      </c>
      <c r="K12" s="61">
        <v>25204.01678</v>
      </c>
      <c r="L12" s="64">
        <f t="shared" si="1"/>
        <v>0.9511343243079935</v>
      </c>
      <c r="M12" s="60">
        <f>K12/K55</f>
        <v>0.047828484831192286</v>
      </c>
    </row>
    <row r="13" spans="1:13" ht="18" customHeight="1">
      <c r="A13" s="22" t="s">
        <v>17</v>
      </c>
      <c r="B13" s="23" t="s">
        <v>11</v>
      </c>
      <c r="C13" s="24" t="s">
        <v>18</v>
      </c>
      <c r="D13" s="18"/>
      <c r="E13" s="25"/>
      <c r="F13" s="61">
        <v>3.4</v>
      </c>
      <c r="G13" s="61">
        <v>3.4</v>
      </c>
      <c r="H13" s="21">
        <f t="shared" si="2"/>
        <v>1</v>
      </c>
      <c r="I13" s="60">
        <f>G13/G55</f>
        <v>7.372682746296913E-06</v>
      </c>
      <c r="J13" s="61">
        <v>11.6</v>
      </c>
      <c r="K13" s="61">
        <v>0</v>
      </c>
      <c r="L13" s="64">
        <f t="shared" si="1"/>
        <v>0</v>
      </c>
      <c r="M13" s="60">
        <f>K13/K55</f>
        <v>0</v>
      </c>
    </row>
    <row r="14" spans="1:13" ht="25.5" customHeight="1">
      <c r="A14" s="22" t="s">
        <v>19</v>
      </c>
      <c r="B14" s="16" t="s">
        <v>11</v>
      </c>
      <c r="C14" s="16" t="s">
        <v>20</v>
      </c>
      <c r="D14" s="18" t="s">
        <v>16</v>
      </c>
      <c r="E14" s="25" t="s">
        <v>21</v>
      </c>
      <c r="F14" s="62">
        <v>1372.736</v>
      </c>
      <c r="G14" s="62">
        <v>1370.449</v>
      </c>
      <c r="H14" s="21">
        <f t="shared" si="2"/>
        <v>0.998333984101823</v>
      </c>
      <c r="I14" s="60">
        <f>G14/G55</f>
        <v>0.0029717310873470172</v>
      </c>
      <c r="J14" s="62">
        <v>0</v>
      </c>
      <c r="K14" s="62">
        <v>0</v>
      </c>
      <c r="L14" s="64">
        <v>0</v>
      </c>
      <c r="M14" s="60">
        <f>K14/K55</f>
        <v>0</v>
      </c>
    </row>
    <row r="15" spans="1:13" ht="18" customHeight="1">
      <c r="A15" s="15" t="s">
        <v>23</v>
      </c>
      <c r="B15" s="16" t="s">
        <v>11</v>
      </c>
      <c r="C15" s="16" t="s">
        <v>24</v>
      </c>
      <c r="D15" s="18" t="s">
        <v>25</v>
      </c>
      <c r="E15" s="18"/>
      <c r="F15" s="63">
        <v>550</v>
      </c>
      <c r="G15" s="62">
        <v>0</v>
      </c>
      <c r="H15" s="21">
        <f t="shared" si="2"/>
        <v>0</v>
      </c>
      <c r="I15" s="60">
        <f>G15/G55</f>
        <v>0</v>
      </c>
      <c r="J15" s="63">
        <v>550</v>
      </c>
      <c r="K15" s="62">
        <v>0</v>
      </c>
      <c r="L15" s="64">
        <f t="shared" si="1"/>
        <v>0</v>
      </c>
      <c r="M15" s="60">
        <f>K15/K55</f>
        <v>0</v>
      </c>
    </row>
    <row r="16" spans="1:13" ht="18" customHeight="1">
      <c r="A16" s="26" t="s">
        <v>26</v>
      </c>
      <c r="B16" s="23" t="s">
        <v>11</v>
      </c>
      <c r="C16" s="23" t="s">
        <v>27</v>
      </c>
      <c r="D16" s="18" t="s">
        <v>28</v>
      </c>
      <c r="E16" s="18" t="s">
        <v>21</v>
      </c>
      <c r="F16" s="63">
        <v>33712.575</v>
      </c>
      <c r="G16" s="62">
        <v>32852.996</v>
      </c>
      <c r="H16" s="21">
        <f t="shared" si="2"/>
        <v>0.9745027189409293</v>
      </c>
      <c r="I16" s="60">
        <f>G16/G55</f>
        <v>0.07123962258040044</v>
      </c>
      <c r="J16" s="63">
        <v>27375.47649</v>
      </c>
      <c r="K16" s="62">
        <v>26932.39474</v>
      </c>
      <c r="L16" s="64">
        <f t="shared" si="1"/>
        <v>0.983814647019501</v>
      </c>
      <c r="M16" s="60">
        <f>K16/K55</f>
        <v>0.05110834691682715</v>
      </c>
    </row>
    <row r="17" spans="1:13" s="14" customFormat="1" ht="19.5" customHeight="1">
      <c r="A17" s="9" t="s">
        <v>29</v>
      </c>
      <c r="B17" s="27" t="s">
        <v>30</v>
      </c>
      <c r="C17" s="27"/>
      <c r="D17" s="11"/>
      <c r="E17" s="11"/>
      <c r="F17" s="65">
        <f>F18</f>
        <v>924.3</v>
      </c>
      <c r="G17" s="65">
        <f>G18</f>
        <v>924.3</v>
      </c>
      <c r="H17" s="13">
        <f t="shared" si="2"/>
        <v>1</v>
      </c>
      <c r="I17" s="59">
        <f>G17/G55</f>
        <v>0.0020042854889418342</v>
      </c>
      <c r="J17" s="65">
        <f>J18</f>
        <v>1021.7</v>
      </c>
      <c r="K17" s="65">
        <f>K18</f>
        <v>1021.7</v>
      </c>
      <c r="L17" s="66">
        <f t="shared" si="1"/>
        <v>1</v>
      </c>
      <c r="M17" s="59">
        <f>K17/K55</f>
        <v>0.0019388323448033013</v>
      </c>
    </row>
    <row r="18" spans="1:13" s="14" customFormat="1" ht="18" customHeight="1">
      <c r="A18" s="22" t="s">
        <v>31</v>
      </c>
      <c r="B18" s="23" t="s">
        <v>30</v>
      </c>
      <c r="C18" s="23" t="s">
        <v>12</v>
      </c>
      <c r="D18" s="18" t="s">
        <v>13</v>
      </c>
      <c r="E18" s="18"/>
      <c r="F18" s="63">
        <v>924.3</v>
      </c>
      <c r="G18" s="61">
        <v>924.3</v>
      </c>
      <c r="H18" s="21">
        <f t="shared" si="2"/>
        <v>1</v>
      </c>
      <c r="I18" s="60">
        <f>G18/G55</f>
        <v>0.0020042854889418342</v>
      </c>
      <c r="J18" s="63">
        <v>1021.7</v>
      </c>
      <c r="K18" s="61">
        <v>1021.7</v>
      </c>
      <c r="L18" s="64">
        <f t="shared" si="1"/>
        <v>1</v>
      </c>
      <c r="M18" s="60">
        <f>K18/K55</f>
        <v>0.0019388323448033013</v>
      </c>
    </row>
    <row r="19" spans="1:13" s="14" customFormat="1" ht="15.75" customHeight="1">
      <c r="A19" s="29" t="s">
        <v>32</v>
      </c>
      <c r="B19" s="27" t="s">
        <v>12</v>
      </c>
      <c r="C19" s="23"/>
      <c r="D19" s="18"/>
      <c r="E19" s="18"/>
      <c r="F19" s="65">
        <f>F20</f>
        <v>90</v>
      </c>
      <c r="G19" s="65">
        <f>G20</f>
        <v>90</v>
      </c>
      <c r="H19" s="13">
        <f t="shared" si="2"/>
        <v>1</v>
      </c>
      <c r="I19" s="59">
        <f>G19/G55</f>
        <v>0.00019515924916668298</v>
      </c>
      <c r="J19" s="65">
        <f>J20</f>
        <v>265</v>
      </c>
      <c r="K19" s="65">
        <f>K20</f>
        <v>265</v>
      </c>
      <c r="L19" s="66">
        <f t="shared" si="1"/>
        <v>1</v>
      </c>
      <c r="M19" s="59">
        <f>K19/K55</f>
        <v>0.0005028781162502446</v>
      </c>
    </row>
    <row r="20" spans="1:13" s="14" customFormat="1" ht="27" customHeight="1">
      <c r="A20" s="30" t="s">
        <v>33</v>
      </c>
      <c r="B20" s="23" t="s">
        <v>12</v>
      </c>
      <c r="C20" s="23" t="s">
        <v>34</v>
      </c>
      <c r="D20" s="18"/>
      <c r="E20" s="18"/>
      <c r="F20" s="63">
        <v>90</v>
      </c>
      <c r="G20" s="61">
        <v>90</v>
      </c>
      <c r="H20" s="21">
        <f t="shared" si="2"/>
        <v>1</v>
      </c>
      <c r="I20" s="60">
        <f>G20/G55</f>
        <v>0.00019515924916668298</v>
      </c>
      <c r="J20" s="63">
        <v>265</v>
      </c>
      <c r="K20" s="61">
        <v>265</v>
      </c>
      <c r="L20" s="64">
        <f t="shared" si="1"/>
        <v>1</v>
      </c>
      <c r="M20" s="60">
        <f>K20/K55</f>
        <v>0.0005028781162502446</v>
      </c>
    </row>
    <row r="21" spans="1:13" s="32" customFormat="1" ht="19.5" customHeight="1">
      <c r="A21" s="31" t="s">
        <v>35</v>
      </c>
      <c r="B21" s="27" t="s">
        <v>15</v>
      </c>
      <c r="C21" s="27"/>
      <c r="D21" s="11" t="s">
        <v>25</v>
      </c>
      <c r="E21" s="11" t="s">
        <v>21</v>
      </c>
      <c r="F21" s="67">
        <f>SUM(F22:F25)</f>
        <v>7142.943</v>
      </c>
      <c r="G21" s="67">
        <f>SUM(G22:G25)</f>
        <v>6917.696</v>
      </c>
      <c r="H21" s="13">
        <f t="shared" si="2"/>
        <v>0.9684657990410955</v>
      </c>
      <c r="I21" s="59">
        <f>G21/G55</f>
        <v>0.015000581748037404</v>
      </c>
      <c r="J21" s="67">
        <f>SUM(J22:J25)</f>
        <v>13896.98941</v>
      </c>
      <c r="K21" s="67">
        <f>SUM(K22:K25)</f>
        <v>13607.17788</v>
      </c>
      <c r="L21" s="66">
        <f t="shared" si="1"/>
        <v>0.979145732831065</v>
      </c>
      <c r="M21" s="59">
        <f>K21/K55</f>
        <v>0.025821705584061872</v>
      </c>
    </row>
    <row r="22" spans="1:13" ht="18" customHeight="1">
      <c r="A22" s="33" t="s">
        <v>36</v>
      </c>
      <c r="B22" s="23" t="s">
        <v>15</v>
      </c>
      <c r="C22" s="23" t="s">
        <v>11</v>
      </c>
      <c r="D22" s="18"/>
      <c r="E22" s="18"/>
      <c r="F22" s="62">
        <v>438.4</v>
      </c>
      <c r="G22" s="62">
        <v>438.4</v>
      </c>
      <c r="H22" s="21">
        <f t="shared" si="2"/>
        <v>1</v>
      </c>
      <c r="I22" s="60">
        <f>G22/G55</f>
        <v>0.0009506423870519313</v>
      </c>
      <c r="J22" s="62">
        <v>395.85594</v>
      </c>
      <c r="K22" s="62">
        <v>395.85594</v>
      </c>
      <c r="L22" s="64">
        <f t="shared" si="1"/>
        <v>1</v>
      </c>
      <c r="M22" s="60">
        <f>K22/K55</f>
        <v>0.0007511973185421502</v>
      </c>
    </row>
    <row r="23" spans="1:13" ht="18" customHeight="1">
      <c r="A23" s="33" t="s">
        <v>37</v>
      </c>
      <c r="B23" s="23" t="s">
        <v>15</v>
      </c>
      <c r="C23" s="23" t="s">
        <v>18</v>
      </c>
      <c r="D23" s="18" t="s">
        <v>38</v>
      </c>
      <c r="E23" s="18"/>
      <c r="F23" s="63">
        <v>211</v>
      </c>
      <c r="G23" s="62">
        <v>205.323</v>
      </c>
      <c r="H23" s="21">
        <f t="shared" si="2"/>
        <v>0.9730947867298578</v>
      </c>
      <c r="I23" s="60">
        <f>G23/G55</f>
        <v>0.00044522980574056504</v>
      </c>
      <c r="J23" s="63">
        <v>928.2</v>
      </c>
      <c r="K23" s="62">
        <v>855.18532</v>
      </c>
      <c r="L23" s="64">
        <f t="shared" si="1"/>
        <v>0.9213373410902823</v>
      </c>
      <c r="M23" s="60">
        <f>K23/K55</f>
        <v>0.0016228452179866512</v>
      </c>
    </row>
    <row r="24" spans="1:13" ht="18" customHeight="1">
      <c r="A24" s="33" t="s">
        <v>39</v>
      </c>
      <c r="B24" s="23" t="s">
        <v>15</v>
      </c>
      <c r="C24" s="23" t="s">
        <v>34</v>
      </c>
      <c r="D24" s="18"/>
      <c r="E24" s="18"/>
      <c r="F24" s="63">
        <v>2719.57</v>
      </c>
      <c r="G24" s="62">
        <v>2500</v>
      </c>
      <c r="H24" s="21">
        <f t="shared" si="2"/>
        <v>0.9192629717197939</v>
      </c>
      <c r="I24" s="60">
        <f>G24/G55</f>
        <v>0.0054210902546300834</v>
      </c>
      <c r="J24" s="63">
        <v>5769.17685</v>
      </c>
      <c r="K24" s="62">
        <v>5552.38</v>
      </c>
      <c r="L24" s="64">
        <f t="shared" si="1"/>
        <v>0.9624215281249352</v>
      </c>
      <c r="M24" s="60">
        <f>K24/K55</f>
        <v>0.01053649205700201</v>
      </c>
    </row>
    <row r="25" spans="1:13" ht="18" customHeight="1">
      <c r="A25" s="33" t="s">
        <v>40</v>
      </c>
      <c r="B25" s="23" t="s">
        <v>15</v>
      </c>
      <c r="C25" s="23" t="s">
        <v>41</v>
      </c>
      <c r="D25" s="18" t="s">
        <v>38</v>
      </c>
      <c r="E25" s="18" t="s">
        <v>21</v>
      </c>
      <c r="F25" s="63">
        <v>3773.973</v>
      </c>
      <c r="G25" s="62">
        <v>3773.973</v>
      </c>
      <c r="H25" s="21">
        <f t="shared" si="2"/>
        <v>1</v>
      </c>
      <c r="I25" s="60">
        <f>G25/G55</f>
        <v>0.008183619300614823</v>
      </c>
      <c r="J25" s="63">
        <v>6803.75662</v>
      </c>
      <c r="K25" s="62">
        <v>6803.75662</v>
      </c>
      <c r="L25" s="64">
        <f t="shared" si="1"/>
        <v>1</v>
      </c>
      <c r="M25" s="60">
        <f>K25/K55</f>
        <v>0.01291117099053106</v>
      </c>
    </row>
    <row r="26" spans="1:13" s="36" customFormat="1" ht="19.5" customHeight="1">
      <c r="A26" s="31" t="s">
        <v>42</v>
      </c>
      <c r="B26" s="27" t="s">
        <v>18</v>
      </c>
      <c r="C26" s="27"/>
      <c r="D26" s="35"/>
      <c r="E26" s="35"/>
      <c r="F26" s="67">
        <f>SUM(F27:F29)</f>
        <v>55042.424</v>
      </c>
      <c r="G26" s="67">
        <f>SUM(G27:G29)</f>
        <v>34918.725</v>
      </c>
      <c r="H26" s="13">
        <f t="shared" si="2"/>
        <v>0.6343965701801214</v>
      </c>
      <c r="I26" s="59">
        <f>G26/G55</f>
        <v>0.07571902392064314</v>
      </c>
      <c r="J26" s="67">
        <f>SUM(J27:J29)</f>
        <v>47890.137160000006</v>
      </c>
      <c r="K26" s="67">
        <f>SUM(K27:K29)</f>
        <v>47193.37236000001</v>
      </c>
      <c r="L26" s="66">
        <f t="shared" si="1"/>
        <v>0.985450766247085</v>
      </c>
      <c r="M26" s="59">
        <f>K26/K55</f>
        <v>0.08955665732789872</v>
      </c>
    </row>
    <row r="27" spans="1:13" ht="18" customHeight="1">
      <c r="A27" s="37" t="s">
        <v>43</v>
      </c>
      <c r="B27" s="38" t="s">
        <v>18</v>
      </c>
      <c r="C27" s="38" t="s">
        <v>11</v>
      </c>
      <c r="D27" s="18" t="s">
        <v>44</v>
      </c>
      <c r="E27" s="18"/>
      <c r="F27" s="63">
        <v>50653.352</v>
      </c>
      <c r="G27" s="62">
        <v>31274.2</v>
      </c>
      <c r="H27" s="21">
        <f t="shared" si="2"/>
        <v>0.6174161978460971</v>
      </c>
      <c r="I27" s="60">
        <f>G27/G55</f>
        <v>0.06781610433654087</v>
      </c>
      <c r="J27" s="63">
        <v>41256.05122</v>
      </c>
      <c r="K27" s="62">
        <v>40795.70032</v>
      </c>
      <c r="L27" s="64">
        <f t="shared" si="1"/>
        <v>0.9888416150749583</v>
      </c>
      <c r="M27" s="60">
        <f>K27/K55</f>
        <v>0.07741609406804188</v>
      </c>
    </row>
    <row r="28" spans="1:13" ht="18" customHeight="1">
      <c r="A28" s="33" t="s">
        <v>45</v>
      </c>
      <c r="B28" s="23" t="s">
        <v>18</v>
      </c>
      <c r="C28" s="23" t="s">
        <v>30</v>
      </c>
      <c r="D28" s="18" t="s">
        <v>44</v>
      </c>
      <c r="E28" s="18" t="s">
        <v>21</v>
      </c>
      <c r="F28" s="63">
        <v>2858.746</v>
      </c>
      <c r="G28" s="62">
        <v>2262.699</v>
      </c>
      <c r="H28" s="21">
        <f t="shared" si="2"/>
        <v>0.7915005390475405</v>
      </c>
      <c r="I28" s="60">
        <f>G28/G55</f>
        <v>0.004906518199224494</v>
      </c>
      <c r="J28" s="63">
        <v>4952.336</v>
      </c>
      <c r="K28" s="62">
        <v>4952.336</v>
      </c>
      <c r="L28" s="64">
        <f t="shared" si="1"/>
        <v>1</v>
      </c>
      <c r="M28" s="60">
        <f>K28/K55</f>
        <v>0.009397816598936872</v>
      </c>
    </row>
    <row r="29" spans="1:13" ht="18" customHeight="1">
      <c r="A29" s="33" t="s">
        <v>46</v>
      </c>
      <c r="B29" s="23" t="s">
        <v>18</v>
      </c>
      <c r="C29" s="23" t="s">
        <v>12</v>
      </c>
      <c r="D29" s="18"/>
      <c r="E29" s="18"/>
      <c r="F29" s="63">
        <v>1530.326</v>
      </c>
      <c r="G29" s="62">
        <v>1381.826</v>
      </c>
      <c r="H29" s="21">
        <f t="shared" si="2"/>
        <v>0.9029618525725891</v>
      </c>
      <c r="I29" s="60">
        <f>G29/G55</f>
        <v>0.0029964013848777877</v>
      </c>
      <c r="J29" s="63">
        <v>1681.74994</v>
      </c>
      <c r="K29" s="62">
        <v>1445.33604</v>
      </c>
      <c r="L29" s="64">
        <f t="shared" si="1"/>
        <v>0.8594238689254836</v>
      </c>
      <c r="M29" s="60">
        <f>K29/K55</f>
        <v>0.002742746660919955</v>
      </c>
    </row>
    <row r="30" spans="1:13" s="32" customFormat="1" ht="19.5" customHeight="1">
      <c r="A30" s="9" t="s">
        <v>47</v>
      </c>
      <c r="B30" s="27" t="s">
        <v>22</v>
      </c>
      <c r="C30" s="10"/>
      <c r="D30" s="11" t="s">
        <v>48</v>
      </c>
      <c r="E30" s="11"/>
      <c r="F30" s="65">
        <f>SUM(F31:F35)</f>
        <v>326950.041</v>
      </c>
      <c r="G30" s="65">
        <f>SUM(G31:G35)</f>
        <v>314541.54400000005</v>
      </c>
      <c r="H30" s="13">
        <f t="shared" si="2"/>
        <v>0.9620477276526783</v>
      </c>
      <c r="I30" s="59">
        <f>G30/G55</f>
        <v>0.6820632395418799</v>
      </c>
      <c r="J30" s="65">
        <f>SUM(J31:J35)</f>
        <v>370779.97167999996</v>
      </c>
      <c r="K30" s="65">
        <f>SUM(K31:K35)</f>
        <v>365753.06044000003</v>
      </c>
      <c r="L30" s="66">
        <f t="shared" si="1"/>
        <v>0.9864423333945923</v>
      </c>
      <c r="M30" s="59">
        <f>K30/K55</f>
        <v>0.6940724907427511</v>
      </c>
    </row>
    <row r="31" spans="1:13" ht="18" customHeight="1">
      <c r="A31" s="15" t="s">
        <v>49</v>
      </c>
      <c r="B31" s="16" t="s">
        <v>22</v>
      </c>
      <c r="C31" s="17" t="s">
        <v>11</v>
      </c>
      <c r="D31" s="18" t="s">
        <v>48</v>
      </c>
      <c r="E31" s="18" t="s">
        <v>21</v>
      </c>
      <c r="F31" s="63">
        <v>95370.614</v>
      </c>
      <c r="G31" s="61">
        <v>93934.205</v>
      </c>
      <c r="H31" s="21">
        <f t="shared" si="2"/>
        <v>0.9849386625528069</v>
      </c>
      <c r="I31" s="60">
        <f>G31/G55</f>
        <v>0.20369032132076978</v>
      </c>
      <c r="J31" s="63">
        <v>101999.20782</v>
      </c>
      <c r="K31" s="61">
        <v>100675.62029</v>
      </c>
      <c r="L31" s="64">
        <f t="shared" si="1"/>
        <v>0.9870235508854563</v>
      </c>
      <c r="M31" s="60">
        <f>K31/K55</f>
        <v>0.19104741993871735</v>
      </c>
    </row>
    <row r="32" spans="1:13" ht="18" customHeight="1">
      <c r="A32" s="22" t="s">
        <v>50</v>
      </c>
      <c r="B32" s="23" t="s">
        <v>22</v>
      </c>
      <c r="C32" s="24" t="s">
        <v>30</v>
      </c>
      <c r="D32" s="18" t="s">
        <v>51</v>
      </c>
      <c r="E32" s="18"/>
      <c r="F32" s="63">
        <v>168539.739</v>
      </c>
      <c r="G32" s="61">
        <v>159334.138</v>
      </c>
      <c r="H32" s="21">
        <f t="shared" si="2"/>
        <v>0.9453802346282262</v>
      </c>
      <c r="I32" s="60">
        <f>G32/G55</f>
        <v>0.34550589709667395</v>
      </c>
      <c r="J32" s="63">
        <v>203950.04974</v>
      </c>
      <c r="K32" s="61">
        <v>200309.79367</v>
      </c>
      <c r="L32" s="64">
        <f t="shared" si="1"/>
        <v>0.9821512371551728</v>
      </c>
      <c r="M32" s="60">
        <f>K32/K55</f>
        <v>0.3801185347443199</v>
      </c>
    </row>
    <row r="33" spans="1:13" ht="18" customHeight="1">
      <c r="A33" s="22" t="s">
        <v>52</v>
      </c>
      <c r="B33" s="23" t="s">
        <v>22</v>
      </c>
      <c r="C33" s="24" t="s">
        <v>12</v>
      </c>
      <c r="D33" s="18"/>
      <c r="E33" s="18"/>
      <c r="F33" s="63">
        <v>43121.127</v>
      </c>
      <c r="G33" s="61">
        <v>41417.401</v>
      </c>
      <c r="H33" s="21">
        <f t="shared" si="2"/>
        <v>0.9604897617819682</v>
      </c>
      <c r="I33" s="60">
        <f>G33/G55</f>
        <v>0.0898109875732825</v>
      </c>
      <c r="J33" s="63">
        <v>43689.10662</v>
      </c>
      <c r="K33" s="61">
        <v>43689.10662</v>
      </c>
      <c r="L33" s="64">
        <f t="shared" si="1"/>
        <v>1</v>
      </c>
      <c r="M33" s="60">
        <f>K33/K55</f>
        <v>0.0829067759914026</v>
      </c>
    </row>
    <row r="34" spans="1:13" ht="18" customHeight="1">
      <c r="A34" s="22" t="s">
        <v>53</v>
      </c>
      <c r="B34" s="23" t="s">
        <v>22</v>
      </c>
      <c r="C34" s="24" t="s">
        <v>22</v>
      </c>
      <c r="D34" s="18" t="s">
        <v>51</v>
      </c>
      <c r="E34" s="18" t="s">
        <v>21</v>
      </c>
      <c r="F34" s="63">
        <v>1498.145</v>
      </c>
      <c r="G34" s="61">
        <v>1471.177</v>
      </c>
      <c r="H34" s="21">
        <f t="shared" si="2"/>
        <v>0.9819990721859365</v>
      </c>
      <c r="I34" s="77">
        <f>G34/G55</f>
        <v>0.0031901533190143686</v>
      </c>
      <c r="J34" s="63">
        <v>2158.83333</v>
      </c>
      <c r="K34" s="61">
        <v>2117.89242</v>
      </c>
      <c r="L34" s="64">
        <f t="shared" si="1"/>
        <v>0.9810356318706642</v>
      </c>
      <c r="M34" s="60">
        <f>K34/K55</f>
        <v>0.004019025473925554</v>
      </c>
    </row>
    <row r="35" spans="1:13" ht="18" customHeight="1">
      <c r="A35" s="22" t="s">
        <v>54</v>
      </c>
      <c r="B35" s="23" t="s">
        <v>22</v>
      </c>
      <c r="C35" s="24" t="s">
        <v>34</v>
      </c>
      <c r="D35" s="18" t="s">
        <v>55</v>
      </c>
      <c r="E35" s="18"/>
      <c r="F35" s="63">
        <v>18420.416</v>
      </c>
      <c r="G35" s="61">
        <v>18384.623</v>
      </c>
      <c r="H35" s="21">
        <f t="shared" si="2"/>
        <v>0.9980568842744919</v>
      </c>
      <c r="I35" s="77">
        <f>G35/G55</f>
        <v>0.03986588023213923</v>
      </c>
      <c r="J35" s="63">
        <v>18982.77417</v>
      </c>
      <c r="K35" s="61">
        <v>18960.64744</v>
      </c>
      <c r="L35" s="64">
        <f t="shared" si="1"/>
        <v>0.9988343784843119</v>
      </c>
      <c r="M35" s="60">
        <f>K35/K55</f>
        <v>0.03598073459438574</v>
      </c>
    </row>
    <row r="36" spans="1:13" s="32" customFormat="1" ht="19.5" customHeight="1">
      <c r="A36" s="9" t="s">
        <v>56</v>
      </c>
      <c r="B36" s="10" t="s">
        <v>57</v>
      </c>
      <c r="C36" s="10"/>
      <c r="D36" s="11" t="s">
        <v>55</v>
      </c>
      <c r="E36" s="11" t="s">
        <v>21</v>
      </c>
      <c r="F36" s="65">
        <f>SUM(F37:F37)</f>
        <v>13777.309</v>
      </c>
      <c r="G36" s="65">
        <f>SUM(G37:G37)</f>
        <v>13760.294</v>
      </c>
      <c r="H36" s="13">
        <f t="shared" si="2"/>
        <v>0.9987649983026439</v>
      </c>
      <c r="I36" s="76">
        <f>G36/G55</f>
        <v>0.02983831828169792</v>
      </c>
      <c r="J36" s="65">
        <f>SUM(J37:J37)</f>
        <v>17872.38656</v>
      </c>
      <c r="K36" s="65">
        <f>SUM(K37:K37)</f>
        <v>17853.00156</v>
      </c>
      <c r="L36" s="66">
        <f t="shared" si="1"/>
        <v>0.9989153658950404</v>
      </c>
      <c r="M36" s="59">
        <f>K36/K55</f>
        <v>0.03387880676945463</v>
      </c>
    </row>
    <row r="37" spans="1:13" ht="18" customHeight="1">
      <c r="A37" s="22" t="s">
        <v>58</v>
      </c>
      <c r="B37" s="24" t="s">
        <v>57</v>
      </c>
      <c r="C37" s="24" t="s">
        <v>11</v>
      </c>
      <c r="D37" s="40" t="s">
        <v>59</v>
      </c>
      <c r="E37" s="40"/>
      <c r="F37" s="62">
        <v>13777.309</v>
      </c>
      <c r="G37" s="61">
        <v>13760.294</v>
      </c>
      <c r="H37" s="21">
        <f t="shared" si="2"/>
        <v>0.9987649983026439</v>
      </c>
      <c r="I37" s="76">
        <f>G37/G55</f>
        <v>0.02983831828169792</v>
      </c>
      <c r="J37" s="62">
        <v>17872.38656</v>
      </c>
      <c r="K37" s="61">
        <v>17853.00156</v>
      </c>
      <c r="L37" s="64">
        <f t="shared" si="1"/>
        <v>0.9989153658950404</v>
      </c>
      <c r="M37" s="60">
        <f>K37/K55</f>
        <v>0.03387880676945463</v>
      </c>
    </row>
    <row r="38" spans="1:13" s="41" customFormat="1" ht="19.5" customHeight="1">
      <c r="A38" s="9" t="s">
        <v>60</v>
      </c>
      <c r="B38" s="27" t="s">
        <v>61</v>
      </c>
      <c r="C38" s="10"/>
      <c r="D38" s="18" t="s">
        <v>62</v>
      </c>
      <c r="E38" s="18"/>
      <c r="F38" s="65">
        <f>SUM(F39:F43)</f>
        <v>12815.629</v>
      </c>
      <c r="G38" s="65">
        <f>SUM(G39:G43)</f>
        <v>12619.838000000002</v>
      </c>
      <c r="H38" s="13">
        <f t="shared" si="2"/>
        <v>0.9847224822129292</v>
      </c>
      <c r="I38" s="76">
        <f>G38/G55</f>
        <v>0.027365312318724164</v>
      </c>
      <c r="J38" s="65">
        <f>SUM(J39:J43)</f>
        <v>14200.11104</v>
      </c>
      <c r="K38" s="65">
        <f>SUM(K39:K43)</f>
        <v>13062.973100000001</v>
      </c>
      <c r="L38" s="66">
        <f t="shared" si="1"/>
        <v>0.9199204895794957</v>
      </c>
      <c r="M38" s="59">
        <f>K38/K55</f>
        <v>0.02478899360436082</v>
      </c>
    </row>
    <row r="39" spans="1:13" ht="18" customHeight="1">
      <c r="A39" s="22" t="s">
        <v>63</v>
      </c>
      <c r="B39" s="23" t="s">
        <v>61</v>
      </c>
      <c r="C39" s="24" t="s">
        <v>11</v>
      </c>
      <c r="D39" s="18" t="s">
        <v>62</v>
      </c>
      <c r="E39" s="40" t="s">
        <v>21</v>
      </c>
      <c r="F39" s="62">
        <v>27</v>
      </c>
      <c r="G39" s="61">
        <v>21.6</v>
      </c>
      <c r="H39" s="21">
        <f t="shared" si="2"/>
        <v>0.8</v>
      </c>
      <c r="I39" s="77">
        <f>G39/G55</f>
        <v>4.683821980000392E-05</v>
      </c>
      <c r="J39" s="78">
        <v>21.6</v>
      </c>
      <c r="K39" s="75">
        <v>21.6</v>
      </c>
      <c r="L39" s="64">
        <f t="shared" si="1"/>
        <v>1</v>
      </c>
      <c r="M39" s="60">
        <f>K39/K55</f>
        <v>4.09893106075671E-05</v>
      </c>
    </row>
    <row r="40" spans="1:13" ht="18" customHeight="1" hidden="1">
      <c r="A40" s="22" t="s">
        <v>64</v>
      </c>
      <c r="B40" s="23" t="s">
        <v>61</v>
      </c>
      <c r="C40" s="24" t="s">
        <v>30</v>
      </c>
      <c r="D40" s="18" t="s">
        <v>65</v>
      </c>
      <c r="E40" s="40"/>
      <c r="F40" s="62">
        <v>0</v>
      </c>
      <c r="G40" s="61">
        <v>0</v>
      </c>
      <c r="H40" s="21" t="e">
        <f t="shared" si="2"/>
        <v>#DIV/0!</v>
      </c>
      <c r="I40" s="77" t="e">
        <f>G40/G65</f>
        <v>#DIV/0!</v>
      </c>
      <c r="J40" s="62">
        <v>0</v>
      </c>
      <c r="K40" s="61">
        <v>0</v>
      </c>
      <c r="L40" s="64" t="e">
        <f t="shared" si="1"/>
        <v>#DIV/0!</v>
      </c>
      <c r="M40" s="60">
        <f>K40/K55</f>
        <v>0</v>
      </c>
    </row>
    <row r="41" spans="1:13" ht="18" customHeight="1">
      <c r="A41" s="22" t="s">
        <v>66</v>
      </c>
      <c r="B41" s="23" t="s">
        <v>61</v>
      </c>
      <c r="C41" s="24" t="s">
        <v>12</v>
      </c>
      <c r="D41" s="40" t="s">
        <v>67</v>
      </c>
      <c r="E41" s="40"/>
      <c r="F41" s="62">
        <v>6296.029</v>
      </c>
      <c r="G41" s="61">
        <v>6110.208</v>
      </c>
      <c r="H41" s="21">
        <f t="shared" si="2"/>
        <v>0.9704859999850698</v>
      </c>
      <c r="I41" s="77">
        <f>G41/G55</f>
        <v>0.013249595617025108</v>
      </c>
      <c r="J41" s="75">
        <v>6901.86104</v>
      </c>
      <c r="K41" s="78">
        <v>5767.78129</v>
      </c>
      <c r="L41" s="64">
        <f t="shared" si="1"/>
        <v>0.8356849343347544</v>
      </c>
      <c r="M41" s="60">
        <f>K41/K55</f>
        <v>0.010945249019089076</v>
      </c>
    </row>
    <row r="42" spans="1:13" ht="18" customHeight="1">
      <c r="A42" s="22" t="s">
        <v>68</v>
      </c>
      <c r="B42" s="23" t="s">
        <v>61</v>
      </c>
      <c r="C42" s="24" t="s">
        <v>15</v>
      </c>
      <c r="D42" s="40" t="s">
        <v>67</v>
      </c>
      <c r="E42" s="40" t="s">
        <v>21</v>
      </c>
      <c r="F42" s="62">
        <v>5357</v>
      </c>
      <c r="G42" s="61">
        <v>5352.43</v>
      </c>
      <c r="H42" s="21">
        <f t="shared" si="2"/>
        <v>0.9991469105842823</v>
      </c>
      <c r="I42" s="77">
        <f>G42/G55</f>
        <v>0.011606402444635879</v>
      </c>
      <c r="J42" s="75">
        <v>6162</v>
      </c>
      <c r="K42" s="78">
        <v>6158.94181</v>
      </c>
      <c r="L42" s="64">
        <f t="shared" si="1"/>
        <v>0.9995037017202207</v>
      </c>
      <c r="M42" s="60">
        <f>K42/K55</f>
        <v>0.011687536058519516</v>
      </c>
    </row>
    <row r="43" spans="1:13" ht="18" customHeight="1">
      <c r="A43" s="30" t="s">
        <v>69</v>
      </c>
      <c r="B43" s="23" t="s">
        <v>61</v>
      </c>
      <c r="C43" s="24" t="s">
        <v>20</v>
      </c>
      <c r="D43" s="40"/>
      <c r="E43" s="40"/>
      <c r="F43" s="62">
        <v>1135.6</v>
      </c>
      <c r="G43" s="61">
        <v>1135.6</v>
      </c>
      <c r="H43" s="21">
        <f t="shared" si="2"/>
        <v>1</v>
      </c>
      <c r="I43" s="77">
        <f>G43/G55</f>
        <v>0.0024624760372631686</v>
      </c>
      <c r="J43" s="78">
        <v>1114.65</v>
      </c>
      <c r="K43" s="75">
        <v>1114.65</v>
      </c>
      <c r="L43" s="64">
        <f t="shared" si="1"/>
        <v>1</v>
      </c>
      <c r="M43" s="60">
        <f>K43/K55</f>
        <v>0.002115219216144661</v>
      </c>
    </row>
    <row r="44" spans="1:13" ht="19.5" customHeight="1">
      <c r="A44" s="9" t="s">
        <v>70</v>
      </c>
      <c r="B44" s="27" t="s">
        <v>24</v>
      </c>
      <c r="C44" s="10"/>
      <c r="D44" s="18" t="s">
        <v>71</v>
      </c>
      <c r="E44" s="18" t="s">
        <v>21</v>
      </c>
      <c r="F44" s="65">
        <f>F45+F46</f>
        <v>409.45</v>
      </c>
      <c r="G44" s="65">
        <f>G45+G46</f>
        <v>390.408</v>
      </c>
      <c r="H44" s="13">
        <f t="shared" si="2"/>
        <v>0.9534937110758335</v>
      </c>
      <c r="I44" s="76">
        <f>G44/G55</f>
        <v>0.0008465748016518486</v>
      </c>
      <c r="J44" s="65">
        <f>J45+J46</f>
        <v>27760.38178</v>
      </c>
      <c r="K44" s="65">
        <f>K45+K46</f>
        <v>2400.569</v>
      </c>
      <c r="L44" s="66">
        <f t="shared" si="1"/>
        <v>0.08647463925476316</v>
      </c>
      <c r="M44" s="59">
        <f>K44/K55</f>
        <v>0.00455544760999522</v>
      </c>
    </row>
    <row r="45" spans="1:13" ht="16.5" customHeight="1">
      <c r="A45" s="22" t="s">
        <v>72</v>
      </c>
      <c r="B45" s="23" t="s">
        <v>24</v>
      </c>
      <c r="C45" s="24" t="s">
        <v>11</v>
      </c>
      <c r="D45" s="40"/>
      <c r="E45" s="40"/>
      <c r="F45" s="62">
        <v>409.45</v>
      </c>
      <c r="G45" s="61">
        <v>390.408</v>
      </c>
      <c r="H45" s="21">
        <f t="shared" si="2"/>
        <v>0.9534937110758335</v>
      </c>
      <c r="I45" s="77">
        <f>G45/G55</f>
        <v>0.0008465748016518486</v>
      </c>
      <c r="J45" s="75">
        <v>2419.947</v>
      </c>
      <c r="K45" s="78">
        <v>2400.569</v>
      </c>
      <c r="L45" s="64">
        <f t="shared" si="1"/>
        <v>0.9919923866101199</v>
      </c>
      <c r="M45" s="60">
        <f>K45/K55</f>
        <v>0.00455544760999522</v>
      </c>
    </row>
    <row r="46" spans="1:13" ht="17.25" customHeight="1">
      <c r="A46" s="22" t="s">
        <v>73</v>
      </c>
      <c r="B46" s="23" t="s">
        <v>24</v>
      </c>
      <c r="C46" s="24" t="s">
        <v>30</v>
      </c>
      <c r="D46" s="40"/>
      <c r="E46" s="40"/>
      <c r="F46" s="34">
        <v>0</v>
      </c>
      <c r="G46" s="20">
        <v>0</v>
      </c>
      <c r="H46" s="21">
        <v>0</v>
      </c>
      <c r="I46" s="76">
        <v>0</v>
      </c>
      <c r="J46" s="75">
        <v>25340.43478</v>
      </c>
      <c r="K46" s="61">
        <v>0</v>
      </c>
      <c r="L46" s="21">
        <f t="shared" si="1"/>
        <v>0</v>
      </c>
      <c r="M46" s="60">
        <f>K46/K55</f>
        <v>0</v>
      </c>
    </row>
    <row r="47" spans="1:13" ht="19.5" customHeight="1">
      <c r="A47" s="9" t="s">
        <v>74</v>
      </c>
      <c r="B47" s="10" t="s">
        <v>41</v>
      </c>
      <c r="C47" s="10"/>
      <c r="D47" s="40" t="s">
        <v>75</v>
      </c>
      <c r="E47" s="40" t="s">
        <v>21</v>
      </c>
      <c r="F47" s="28">
        <f>F48</f>
        <v>554</v>
      </c>
      <c r="G47" s="39">
        <f>G48</f>
        <v>554</v>
      </c>
      <c r="H47" s="13">
        <f t="shared" si="2"/>
        <v>1</v>
      </c>
      <c r="I47" s="76">
        <f>G47/G55</f>
        <v>0.0012013136004260265</v>
      </c>
      <c r="J47" s="65">
        <f>J48</f>
        <v>667.5</v>
      </c>
      <c r="K47" s="65">
        <f>K48</f>
        <v>667.5</v>
      </c>
      <c r="L47" s="13">
        <f t="shared" si="1"/>
        <v>1</v>
      </c>
      <c r="M47" s="59">
        <f>K47/K55</f>
        <v>0.0012666835569699556</v>
      </c>
    </row>
    <row r="48" spans="1:13" s="42" customFormat="1" ht="18" customHeight="1">
      <c r="A48" s="22" t="s">
        <v>76</v>
      </c>
      <c r="B48" s="24" t="s">
        <v>41</v>
      </c>
      <c r="C48" s="24" t="s">
        <v>30</v>
      </c>
      <c r="D48" s="40" t="s">
        <v>77</v>
      </c>
      <c r="E48" s="40"/>
      <c r="F48" s="34">
        <v>554</v>
      </c>
      <c r="G48" s="20">
        <v>554</v>
      </c>
      <c r="H48" s="21">
        <f t="shared" si="2"/>
        <v>1</v>
      </c>
      <c r="I48" s="77">
        <f>G48/G55</f>
        <v>0.0012013136004260265</v>
      </c>
      <c r="J48" s="78">
        <v>667.5</v>
      </c>
      <c r="K48" s="75">
        <v>667.5</v>
      </c>
      <c r="L48" s="21">
        <f t="shared" si="1"/>
        <v>1</v>
      </c>
      <c r="M48" s="60">
        <f>K48/K55</f>
        <v>0.0012666835569699556</v>
      </c>
    </row>
    <row r="49" spans="1:13" ht="19.5" customHeight="1">
      <c r="A49" s="43" t="s">
        <v>78</v>
      </c>
      <c r="B49" s="44" t="s">
        <v>27</v>
      </c>
      <c r="C49" s="44"/>
      <c r="D49" s="45"/>
      <c r="E49" s="45"/>
      <c r="F49" s="46">
        <f>F50</f>
        <v>2220</v>
      </c>
      <c r="G49" s="47">
        <f>G50</f>
        <v>1456.511</v>
      </c>
      <c r="H49" s="13">
        <f t="shared" si="2"/>
        <v>0.656086036036036</v>
      </c>
      <c r="I49" s="76">
        <f>G49/G55</f>
        <v>0.0031583510351446066</v>
      </c>
      <c r="J49" s="72">
        <f>J50</f>
        <v>1900</v>
      </c>
      <c r="K49" s="73">
        <f>K50</f>
        <v>1328.93341</v>
      </c>
      <c r="L49" s="13">
        <f t="shared" si="1"/>
        <v>0.6994386368421053</v>
      </c>
      <c r="M49" s="59">
        <f>K49/K55</f>
        <v>0.0025218548295955242</v>
      </c>
    </row>
    <row r="50" spans="1:13" ht="27" customHeight="1">
      <c r="A50" s="30" t="s">
        <v>79</v>
      </c>
      <c r="B50" s="48">
        <v>13</v>
      </c>
      <c r="C50" s="49" t="s">
        <v>11</v>
      </c>
      <c r="D50" s="50"/>
      <c r="E50" s="50"/>
      <c r="F50" s="51">
        <v>2220</v>
      </c>
      <c r="G50" s="51">
        <v>1456.511</v>
      </c>
      <c r="H50" s="21">
        <f t="shared" si="2"/>
        <v>0.656086036036036</v>
      </c>
      <c r="I50" s="77">
        <f>G50/G55</f>
        <v>0.0031583510351446066</v>
      </c>
      <c r="J50" s="75">
        <v>1900</v>
      </c>
      <c r="K50" s="78">
        <v>1328.93341</v>
      </c>
      <c r="L50" s="21">
        <f t="shared" si="1"/>
        <v>0.6994386368421053</v>
      </c>
      <c r="M50" s="60">
        <f>K50/K55</f>
        <v>0.0025218548295955242</v>
      </c>
    </row>
    <row r="51" spans="1:13" s="42" customFormat="1" ht="19.5" customHeight="1">
      <c r="A51" s="31" t="s">
        <v>80</v>
      </c>
      <c r="B51" s="10" t="s">
        <v>81</v>
      </c>
      <c r="C51" s="10"/>
      <c r="D51" s="52"/>
      <c r="E51" s="52"/>
      <c r="F51" s="53">
        <f>SUM(F52:F54)</f>
        <v>15293.641</v>
      </c>
      <c r="G51" s="53">
        <f>SUM(G52:G54)</f>
        <v>15293.641</v>
      </c>
      <c r="H51" s="13">
        <f t="shared" si="2"/>
        <v>1</v>
      </c>
      <c r="I51" s="76">
        <f>G51/G55</f>
        <v>0.03316328327316443</v>
      </c>
      <c r="J51" s="74">
        <f>SUM(J52:J54)</f>
        <v>11726.100999999999</v>
      </c>
      <c r="K51" s="74">
        <f>SUM(K52:K54)</f>
        <v>11676.958129999999</v>
      </c>
      <c r="L51" s="13">
        <f t="shared" si="1"/>
        <v>0.9958091039809397</v>
      </c>
      <c r="M51" s="59">
        <f>K51/K55</f>
        <v>0.02215881776583916</v>
      </c>
    </row>
    <row r="52" spans="1:13" s="54" customFormat="1" ht="18" customHeight="1">
      <c r="A52" s="33" t="s">
        <v>82</v>
      </c>
      <c r="B52" s="24" t="s">
        <v>81</v>
      </c>
      <c r="C52" s="24" t="s">
        <v>11</v>
      </c>
      <c r="D52" s="18" t="s">
        <v>38</v>
      </c>
      <c r="E52" s="18"/>
      <c r="F52" s="19">
        <v>6056</v>
      </c>
      <c r="G52" s="34">
        <v>6056</v>
      </c>
      <c r="H52" s="21">
        <f t="shared" si="2"/>
        <v>1</v>
      </c>
      <c r="I52" s="77">
        <f>G52/G55</f>
        <v>0.013132049032815913</v>
      </c>
      <c r="J52" s="78">
        <v>6257</v>
      </c>
      <c r="K52" s="75">
        <v>6257</v>
      </c>
      <c r="L52" s="21">
        <f t="shared" si="1"/>
        <v>1</v>
      </c>
      <c r="M52" s="60">
        <f>K52/J55</f>
        <v>0.011125211803316317</v>
      </c>
    </row>
    <row r="53" spans="1:13" s="54" customFormat="1" ht="18" customHeight="1">
      <c r="A53" s="33" t="s">
        <v>85</v>
      </c>
      <c r="B53" s="24" t="s">
        <v>81</v>
      </c>
      <c r="C53" s="24" t="s">
        <v>30</v>
      </c>
      <c r="D53" s="18"/>
      <c r="E53" s="18"/>
      <c r="F53" s="19">
        <v>1350</v>
      </c>
      <c r="G53" s="34">
        <v>1350</v>
      </c>
      <c r="H53" s="21">
        <v>0</v>
      </c>
      <c r="I53" s="77">
        <f>G53/G55</f>
        <v>0.002927388737500245</v>
      </c>
      <c r="J53" s="78">
        <v>400</v>
      </c>
      <c r="K53" s="75">
        <v>400</v>
      </c>
      <c r="L53" s="21">
        <f aca="true" t="shared" si="3" ref="L53">K53/J53</f>
        <v>1</v>
      </c>
      <c r="M53" s="60">
        <f>K53/J55</f>
        <v>0.0007112169923807779</v>
      </c>
    </row>
    <row r="54" spans="1:13" s="54" customFormat="1" ht="18" customHeight="1">
      <c r="A54" s="33" t="s">
        <v>83</v>
      </c>
      <c r="B54" s="24" t="s">
        <v>81</v>
      </c>
      <c r="C54" s="24" t="s">
        <v>12</v>
      </c>
      <c r="D54" s="18"/>
      <c r="E54" s="18"/>
      <c r="F54" s="19">
        <v>7887.641</v>
      </c>
      <c r="G54" s="34">
        <v>7887.641</v>
      </c>
      <c r="H54" s="21">
        <f t="shared" si="2"/>
        <v>1</v>
      </c>
      <c r="I54" s="77">
        <f>G54/G55</f>
        <v>0.017103845502848273</v>
      </c>
      <c r="J54" s="79">
        <v>5069.101</v>
      </c>
      <c r="K54" s="80">
        <v>5019.95813</v>
      </c>
      <c r="L54" s="21">
        <v>0</v>
      </c>
      <c r="M54" s="60">
        <f>K54/K55</f>
        <v>0.009526139954979246</v>
      </c>
    </row>
    <row r="55" spans="1:13" s="56" customFormat="1" ht="21" customHeight="1">
      <c r="A55" s="9" t="s">
        <v>84</v>
      </c>
      <c r="B55" s="27"/>
      <c r="C55" s="55"/>
      <c r="D55" s="18" t="s">
        <v>38</v>
      </c>
      <c r="E55" s="18" t="s">
        <v>21</v>
      </c>
      <c r="F55" s="12">
        <f>F9+F17+F21+F26+F30+F36+F38+F44+F47+F49+F51+F19</f>
        <v>497390.6480000001</v>
      </c>
      <c r="G55" s="12">
        <f>G9+G17+G21+G26+G30+G36+G38+G44+G47+G49+G51+G19</f>
        <v>461161.84800000006</v>
      </c>
      <c r="H55" s="13">
        <f t="shared" si="2"/>
        <v>0.9271622815071504</v>
      </c>
      <c r="I55" s="76">
        <v>1</v>
      </c>
      <c r="J55" s="12">
        <f>J9+J17+J21+J26+J30+J36+J38+J44+J47+J49+J51+J19</f>
        <v>562416.25873</v>
      </c>
      <c r="K55" s="12">
        <f>K9+K17+K21+K26+K30+K36+K38+K44+K47+K49+K51+K19</f>
        <v>526966.6574</v>
      </c>
      <c r="L55" s="13">
        <f t="shared" si="1"/>
        <v>0.9369691029024495</v>
      </c>
      <c r="M55" s="59">
        <f>K55/K55</f>
        <v>1</v>
      </c>
    </row>
    <row r="56" spans="6:7" ht="15.75" customHeight="1">
      <c r="F56" s="70"/>
      <c r="G56" s="70"/>
    </row>
    <row r="57" spans="6:11" ht="12.75">
      <c r="F57" s="70"/>
      <c r="G57" s="70"/>
      <c r="K57" s="70"/>
    </row>
    <row r="58" spans="6:7" ht="12.75">
      <c r="F58" s="70"/>
      <c r="G58" s="70"/>
    </row>
    <row r="59" spans="6:7" ht="12.75">
      <c r="F59" s="70"/>
      <c r="G59" s="70"/>
    </row>
    <row r="60" spans="6:7" ht="12.75">
      <c r="F60" s="70"/>
      <c r="G60" s="70"/>
    </row>
    <row r="61" spans="6:7" ht="12.75">
      <c r="F61" s="70"/>
      <c r="G61" s="70"/>
    </row>
    <row r="62" spans="6:7" ht="12.75">
      <c r="F62" s="70"/>
      <c r="G62" s="70"/>
    </row>
    <row r="63" spans="6:7" ht="12.75">
      <c r="F63" s="70"/>
      <c r="G63" s="70"/>
    </row>
    <row r="64" spans="6:7" ht="12.75">
      <c r="F64" s="70"/>
      <c r="G64" s="70"/>
    </row>
    <row r="65" spans="6:7" ht="12.75">
      <c r="F65" s="70"/>
      <c r="G65" s="70"/>
    </row>
    <row r="66" spans="6:7" ht="12.75">
      <c r="F66" s="70"/>
      <c r="G66" s="70"/>
    </row>
    <row r="67" spans="6:7" ht="12.75">
      <c r="F67" s="70"/>
      <c r="G67" s="70"/>
    </row>
    <row r="68" spans="6:7" ht="12.75">
      <c r="F68" s="70"/>
      <c r="G68" s="70"/>
    </row>
    <row r="69" spans="6:7" ht="12.75">
      <c r="F69" s="70"/>
      <c r="G69" s="70"/>
    </row>
    <row r="70" spans="6:7" ht="12.75">
      <c r="F70" s="70"/>
      <c r="G70" s="70"/>
    </row>
    <row r="71" spans="6:7" ht="12.75">
      <c r="F71" s="70"/>
      <c r="G71" s="70"/>
    </row>
    <row r="72" spans="6:7" ht="12.75">
      <c r="F72" s="70"/>
      <c r="G72" s="70"/>
    </row>
    <row r="73" spans="6:7" ht="12.75">
      <c r="F73" s="70"/>
      <c r="G73" s="70"/>
    </row>
    <row r="74" spans="6:7" ht="12.75">
      <c r="F74" s="70"/>
      <c r="G74" s="70"/>
    </row>
    <row r="75" spans="6:7" ht="12.75">
      <c r="F75" s="70"/>
      <c r="G75" s="70"/>
    </row>
    <row r="76" spans="6:7" ht="12.75">
      <c r="F76" s="70"/>
      <c r="G76" s="70"/>
    </row>
    <row r="77" spans="6:7" ht="12.75">
      <c r="F77" s="70"/>
      <c r="G77" s="70"/>
    </row>
    <row r="78" spans="6:7" ht="12.75">
      <c r="F78" s="70"/>
      <c r="G78" s="70"/>
    </row>
    <row r="79" spans="6:7" ht="12.75">
      <c r="F79" s="70"/>
      <c r="G79" s="70"/>
    </row>
    <row r="80" spans="6:7" ht="12.75">
      <c r="F80" s="70"/>
      <c r="G80" s="70"/>
    </row>
    <row r="81" spans="6:7" ht="12.75">
      <c r="F81" s="70"/>
      <c r="G81" s="70"/>
    </row>
    <row r="82" spans="6:7" ht="12.75">
      <c r="F82" s="70"/>
      <c r="G82" s="70"/>
    </row>
    <row r="83" spans="6:7" ht="12.75">
      <c r="F83" s="70"/>
      <c r="G83" s="70"/>
    </row>
    <row r="84" spans="6:7" ht="12.75">
      <c r="F84" s="70"/>
      <c r="G84" s="70"/>
    </row>
  </sheetData>
  <mergeCells count="19">
    <mergeCell ref="E6:E7"/>
    <mergeCell ref="J6:J7"/>
    <mergeCell ref="K6:K7"/>
    <mergeCell ref="L1:M1"/>
    <mergeCell ref="L2:M2"/>
    <mergeCell ref="A4:M4"/>
    <mergeCell ref="A5:K5"/>
    <mergeCell ref="A6:A7"/>
    <mergeCell ref="B6:B7"/>
    <mergeCell ref="C6:C7"/>
    <mergeCell ref="D6:D7"/>
    <mergeCell ref="J8:M8"/>
    <mergeCell ref="F6:F7"/>
    <mergeCell ref="G6:G7"/>
    <mergeCell ref="H6:H7"/>
    <mergeCell ref="I6:I7"/>
    <mergeCell ref="F8:I8"/>
    <mergeCell ref="L6:L7"/>
    <mergeCell ref="M6:M7"/>
  </mergeCells>
  <printOptions/>
  <pageMargins left="0.590277777777778" right="0.590277777777778" top="0.39375" bottom="0.39375" header="0.511805555555555" footer="0.51180555555555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filina-pc</dc:creator>
  <cp:keywords/>
  <dc:description/>
  <cp:lastModifiedBy>Пользователь</cp:lastModifiedBy>
  <cp:lastPrinted>2021-02-25T07:19:50Z</cp:lastPrinted>
  <dcterms:created xsi:type="dcterms:W3CDTF">2016-03-10T09:30:43Z</dcterms:created>
  <dcterms:modified xsi:type="dcterms:W3CDTF">2023-01-26T09:38:37Z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