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380" windowHeight="8190" tabRatio="500" activeTab="0"/>
  </bookViews>
  <sheets>
    <sheet name="прил.4" sheetId="1" r:id="rId1"/>
  </sheets>
  <definedNames>
    <definedName name="_xlnm.Print_Area" localSheetId="0">'прил.4'!$A$1:$M$54</definedName>
  </definedNames>
  <calcPr calcId="145621" iterate="1" iterateCount="100" iterateDelta="0.001"/>
</workbook>
</file>

<file path=xl/sharedStrings.xml><?xml version="1.0" encoding="utf-8"?>
<sst xmlns="http://schemas.openxmlformats.org/spreadsheetml/2006/main" count="178" uniqueCount="90">
  <si>
    <t>тыс. рублей</t>
  </si>
  <si>
    <t>Наименование</t>
  </si>
  <si>
    <t>раздел</t>
  </si>
  <si>
    <t>подраздел</t>
  </si>
  <si>
    <t>цел. статья</t>
  </si>
  <si>
    <t>вид расходов</t>
  </si>
  <si>
    <t>Утверждено</t>
  </si>
  <si>
    <t>Исполнено</t>
  </si>
  <si>
    <t>Процент исполнения</t>
  </si>
  <si>
    <t>Удельный вес в общем расходе исполнения</t>
  </si>
  <si>
    <t>Общегосударственные вопросы</t>
  </si>
  <si>
    <t>01</t>
  </si>
  <si>
    <t>03</t>
  </si>
  <si>
    <t>0020000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</si>
  <si>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</si>
  <si>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</si>
  <si>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0020300</t>
  </si>
  <si>
    <t>Судебная система</t>
  </si>
  <si>
    <t>05</t>
  </si>
  <si>
    <t>06</t>
  </si>
  <si>
    <t>500</t>
  </si>
  <si>
    <t>07</t>
  </si>
  <si>
    <t>Резервные фонды</t>
  </si>
  <si>
    <t>11</t>
  </si>
  <si>
    <t>0020400</t>
  </si>
  <si>
    <t>Другие общегосударственные вопросы</t>
  </si>
  <si>
    <t>13</t>
  </si>
  <si>
    <t>0021200</t>
  </si>
  <si>
    <t>Национальная оборона</t>
  </si>
  <si>
    <t>02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</si>
  <si>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</si>
  <si>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</si>
  <si>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</si>
  <si>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</si>
  <si>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</si>
  <si>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Общеэкономические вопросы</t>
  </si>
  <si>
    <t>Сельское хозяйство и рыболовство</t>
  </si>
  <si>
    <t>5200300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</si>
  <si>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</si>
  <si>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</si>
  <si>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</si>
  <si>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</si>
  <si>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</si>
  <si>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5210000</t>
  </si>
  <si>
    <t>Коммунальное хозяйство</t>
  </si>
  <si>
    <t>Благоустройство</t>
  </si>
  <si>
    <t>Образование</t>
  </si>
  <si>
    <t>5360000</t>
  </si>
  <si>
    <t>Дошкольное образование</t>
  </si>
  <si>
    <t>Общее образование</t>
  </si>
  <si>
    <t>5240000</t>
  </si>
  <si>
    <t>Дополнительное образование детей</t>
  </si>
  <si>
    <t>Молодежная политика и оздоровление детей</t>
  </si>
  <si>
    <t>Другие вопросы в области образования</t>
  </si>
  <si>
    <t>5250000</t>
  </si>
  <si>
    <t>Культура и кинематография</t>
  </si>
  <si>
    <t>08</t>
  </si>
  <si>
    <t>Культура</t>
  </si>
  <si>
    <t>5160000</t>
  </si>
  <si>
    <t>Социальная политика</t>
  </si>
  <si>
    <t>10</t>
  </si>
  <si>
    <t>5210600</t>
  </si>
  <si>
    <t>Пенсионное обеспечение</t>
  </si>
  <si>
    <t>Социальное обслуживание населения</t>
  </si>
  <si>
    <t>5210610</t>
  </si>
  <si>
    <t>Социальное обеспечение населения</t>
  </si>
  <si>
    <t>0700500</t>
  </si>
  <si>
    <t xml:space="preserve">Охрана семьи и детства </t>
  </si>
  <si>
    <t>Другие вопросы в области социальной политики</t>
  </si>
  <si>
    <t>Физическая культура и спорт</t>
  </si>
  <si>
    <t>5380000</t>
  </si>
  <si>
    <t>Физическая культура</t>
  </si>
  <si>
    <t>Массовый спорт</t>
  </si>
  <si>
    <t>Средства массовой информации</t>
  </si>
  <si>
    <t>0014000</t>
  </si>
  <si>
    <t xml:space="preserve">Периодическая печать и издательства </t>
  </si>
  <si>
    <t>0700000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</si>
  <si>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</si>
  <si>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</si>
  <si>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</t>
  </si>
  <si>
    <t>14</t>
  </si>
  <si>
    <t>Дотации бюджетам поселений</t>
  </si>
  <si>
    <t>прочие межбюджетные трансферты общего характера</t>
  </si>
  <si>
    <t>Всего расходов</t>
  </si>
  <si>
    <t>Иные дотации</t>
  </si>
  <si>
    <t>2022 год</t>
  </si>
  <si>
    <t xml:space="preserve">Исполнение бюджета Лахденпохского муниципального района  по разделам и подразделам классификации расходов бюджетов                                                                            бюджетной системы Российской Федерации  за 2023 год в сравнении с 2022 годом </t>
  </si>
  <si>
    <t>2023 год</t>
  </si>
  <si>
    <t>Транспорт</t>
  </si>
  <si>
    <t>Спорт высших достижений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</si>
</sst>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#,##0.00;[Red]\-#,##0.00;0.00"/>
  </numFmts>
  <fonts count="10">
    <font>
      <sz val="10"/>
      <name val="Arial Cyr"/>
      <family val="2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i/>
      <sz val="10"/>
      <name val="Times New Roman"/>
      <family val="1"/>
    </font>
    <font>
      <b/>
      <i/>
      <sz val="10"/>
      <name val="Arial Cyr"/>
      <family val="2"/>
    </font>
    <font>
      <i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86">
    <xf numFmtId="0" fontId="0" fillId="0" borderId="0" xfId="0"/>
    <xf numFmtId="0" fontId="0" fillId="0" borderId="0" xfId="0" applyFont="1" applyAlignment="1">
      <alignment horizontal="right"/>
    </xf>
    <xf numFmtId="1" fontId="0" fillId="0" borderId="0" xfId="0" applyNumberFormat="1"/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0" xfId="0" applyFont="1"/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/>
    </xf>
    <xf numFmtId="10" fontId="5" fillId="0" borderId="1" xfId="0" applyNumberFormat="1" applyFont="1" applyBorder="1" applyAlignment="1">
      <alignment horizontal="center"/>
    </xf>
    <xf numFmtId="0" fontId="6" fillId="0" borderId="0" xfId="0" applyFont="1"/>
    <xf numFmtId="0" fontId="3" fillId="2" borderId="1" xfId="0" applyFont="1" applyFill="1" applyBorder="1" applyAlignment="1" applyProtection="1">
      <alignment wrapText="1"/>
      <protection locked="0"/>
    </xf>
    <xf numFmtId="49" fontId="3" fillId="2" borderId="1" xfId="0" applyNumberFormat="1" applyFont="1" applyFill="1" applyBorder="1" applyAlignment="1" applyProtection="1">
      <alignment horizontal="center" wrapText="1"/>
      <protection locked="0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49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164" fontId="3" fillId="2" borderId="1" xfId="20" applyNumberFormat="1" applyFont="1" applyFill="1" applyBorder="1" applyAlignment="1" applyProtection="1">
      <alignment wrapText="1"/>
      <protection hidden="1"/>
    </xf>
    <xf numFmtId="49" fontId="5" fillId="2" borderId="1" xfId="0" applyNumberFormat="1" applyFont="1" applyFill="1" applyBorder="1" applyAlignment="1">
      <alignment horizontal="center" wrapText="1"/>
    </xf>
    <xf numFmtId="4" fontId="5" fillId="2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" fontId="5" fillId="2" borderId="1" xfId="0" applyNumberFormat="1" applyFont="1" applyFill="1" applyBorder="1" applyAlignment="1">
      <alignment wrapText="1"/>
    </xf>
    <xf numFmtId="0" fontId="6" fillId="0" borderId="0" xfId="0" applyFont="1"/>
    <xf numFmtId="1" fontId="3" fillId="2" borderId="1" xfId="0" applyNumberFormat="1" applyFont="1" applyFill="1" applyBorder="1" applyAlignment="1">
      <alignment wrapText="1"/>
    </xf>
    <xf numFmtId="49" fontId="7" fillId="0" borderId="1" xfId="0" applyNumberFormat="1" applyFont="1" applyBorder="1" applyAlignment="1">
      <alignment horizontal="center" vertical="center"/>
    </xf>
    <xf numFmtId="0" fontId="8" fillId="0" borderId="0" xfId="0" applyFont="1"/>
    <xf numFmtId="1" fontId="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 applyProtection="1">
      <alignment horizontal="center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0" fillId="0" borderId="0" xfId="0" applyFont="1"/>
    <xf numFmtId="164" fontId="5" fillId="2" borderId="1" xfId="0" applyNumberFormat="1" applyFont="1" applyFill="1" applyBorder="1" applyAlignment="1" applyProtection="1">
      <alignment wrapText="1"/>
      <protection hidden="1"/>
    </xf>
    <xf numFmtId="49" fontId="5" fillId="2" borderId="1" xfId="0" applyNumberFormat="1" applyFont="1" applyFill="1" applyBorder="1" applyAlignment="1" applyProtection="1">
      <alignment horizontal="center" wrapText="1"/>
      <protection locked="0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2" fontId="5" fillId="0" borderId="1" xfId="0" applyNumberFormat="1" applyFont="1" applyBorder="1" applyAlignment="1" applyProtection="1">
      <alignment horizontal="center" wrapText="1"/>
      <protection locked="0"/>
    </xf>
    <xf numFmtId="2" fontId="5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5" fillId="2" borderId="1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165" fontId="0" fillId="0" borderId="0" xfId="0" applyNumberFormat="1"/>
    <xf numFmtId="165" fontId="3" fillId="0" borderId="0" xfId="0" applyNumberFormat="1" applyFont="1" applyAlignment="1" applyProtection="1">
      <alignment horizontal="center"/>
      <protection locked="0"/>
    </xf>
    <xf numFmtId="165" fontId="5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4" fontId="3" fillId="0" borderId="1" xfId="0" applyNumberFormat="1" applyFont="1" applyFill="1" applyBorder="1" applyAlignment="1" applyProtection="1">
      <alignment horizontal="center"/>
      <protection locked="0"/>
    </xf>
    <xf numFmtId="4" fontId="3" fillId="0" borderId="1" xfId="0" applyNumberFormat="1" applyFont="1" applyFill="1" applyBorder="1" applyAlignment="1" applyProtection="1">
      <alignment horizontal="center" wrapText="1"/>
      <protection locked="0"/>
    </xf>
    <xf numFmtId="4" fontId="3" fillId="0" borderId="1" xfId="0" applyNumberFormat="1" applyFont="1" applyFill="1" applyBorder="1" applyAlignment="1">
      <alignment horizontal="center"/>
    </xf>
    <xf numFmtId="10" fontId="3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 applyProtection="1">
      <alignment horizontal="center"/>
      <protection locked="0"/>
    </xf>
    <xf numFmtId="10" fontId="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 applyProtection="1">
      <alignment horizont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4" fontId="0" fillId="0" borderId="0" xfId="0" applyNumberFormat="1"/>
    <xf numFmtId="2" fontId="5" fillId="0" borderId="1" xfId="0" applyNumberFormat="1" applyFont="1" applyFill="1" applyBorder="1" applyAlignment="1" applyProtection="1">
      <alignment horizontal="center" wrapText="1"/>
      <protection locked="0"/>
    </xf>
    <xf numFmtId="2" fontId="5" fillId="0" borderId="1" xfId="0" applyNumberFormat="1" applyFont="1" applyFill="1" applyBorder="1" applyAlignment="1" applyProtection="1">
      <alignment horizontal="center"/>
      <protection locked="0"/>
    </xf>
    <xf numFmtId="4" fontId="5" fillId="0" borderId="1" xfId="0" applyNumberFormat="1" applyFont="1" applyFill="1" applyBorder="1" applyAlignment="1">
      <alignment horizontal="center" wrapText="1"/>
    </xf>
    <xf numFmtId="166" fontId="3" fillId="0" borderId="1" xfId="21" applyNumberFormat="1" applyFont="1" applyFill="1" applyBorder="1" applyAlignment="1" applyProtection="1">
      <alignment horizontal="center"/>
      <protection hidden="1"/>
    </xf>
    <xf numFmtId="165" fontId="5" fillId="0" borderId="2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6" fontId="3" fillId="0" borderId="1" xfId="21" applyNumberFormat="1" applyFont="1" applyFill="1" applyBorder="1" applyAlignment="1" applyProtection="1">
      <alignment horizontal="center" wrapText="1"/>
      <protection hidden="1"/>
    </xf>
    <xf numFmtId="166" fontId="2" fillId="0" borderId="1" xfId="22" applyNumberFormat="1" applyFont="1" applyFill="1" applyBorder="1" applyAlignment="1" applyProtection="1">
      <alignment horizontal="center"/>
      <protection hidden="1"/>
    </xf>
    <xf numFmtId="166" fontId="2" fillId="0" borderId="1" xfId="22" applyNumberFormat="1" applyFont="1" applyFill="1" applyBorder="1" applyAlignment="1" applyProtection="1">
      <alignment horizontal="center" wrapText="1"/>
      <protection hidden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1" fontId="5" fillId="0" borderId="1" xfId="0" applyNumberFormat="1" applyFont="1" applyBorder="1" applyAlignment="1">
      <alignment horizontal="center" vertical="center" textRotation="90" wrapText="1"/>
    </xf>
    <xf numFmtId="165" fontId="5" fillId="0" borderId="1" xfId="0" applyNumberFormat="1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Пояснение" xfId="20"/>
    <cellStyle name="Обычный 2" xfId="21"/>
    <cellStyle name="Обычный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83"/>
  <sheetViews>
    <sheetView tabSelected="1" workbookViewId="0" topLeftCell="A31">
      <selection activeCell="J12" sqref="J12"/>
    </sheetView>
  </sheetViews>
  <sheetFormatPr defaultColWidth="9.00390625" defaultRowHeight="12.75"/>
  <cols>
    <col min="1" max="1" width="56.75390625" style="0" customWidth="1"/>
    <col min="2" max="2" width="5.00390625" style="0" customWidth="1"/>
    <col min="3" max="3" width="4.25390625" style="0" customWidth="1"/>
    <col min="4" max="4" width="8.125" style="0" hidden="1" customWidth="1"/>
    <col min="5" max="5" width="4.00390625" style="0" hidden="1" customWidth="1"/>
    <col min="6" max="7" width="14.625" style="0" customWidth="1"/>
    <col min="8" max="8" width="10.875" style="0" customWidth="1"/>
    <col min="9" max="9" width="10.00390625" style="0" customWidth="1"/>
    <col min="10" max="10" width="13.875" style="1" customWidth="1"/>
    <col min="11" max="11" width="12.875" style="0" customWidth="1"/>
    <col min="12" max="12" width="11.375" style="2" customWidth="1"/>
    <col min="13" max="13" width="12.75390625" style="53" customWidth="1"/>
    <col min="14" max="1016" width="8.75390625" style="0" customWidth="1"/>
  </cols>
  <sheetData>
    <row r="1" spans="4:13" ht="12.75">
      <c r="D1" s="3"/>
      <c r="E1" s="4"/>
      <c r="F1" s="4"/>
      <c r="G1" s="4"/>
      <c r="H1" s="4"/>
      <c r="I1" s="4"/>
      <c r="J1" s="5"/>
      <c r="K1" s="2"/>
      <c r="L1" s="82"/>
      <c r="M1" s="82"/>
    </row>
    <row r="2" spans="4:13" ht="12.75">
      <c r="D2" s="3"/>
      <c r="E2" s="4"/>
      <c r="F2" s="4"/>
      <c r="G2" s="4"/>
      <c r="H2" s="4"/>
      <c r="I2" s="4"/>
      <c r="J2" s="5"/>
      <c r="K2" s="2"/>
      <c r="L2" s="82"/>
      <c r="M2" s="82"/>
    </row>
    <row r="3" spans="2:11" ht="12.75" customHeight="1">
      <c r="B3" s="6"/>
      <c r="E3" s="3"/>
      <c r="F3" s="3"/>
      <c r="G3" s="3"/>
      <c r="H3" s="3"/>
      <c r="I3" s="3"/>
      <c r="J3" s="4"/>
      <c r="K3" s="5"/>
    </row>
    <row r="4" spans="1:13" s="7" customFormat="1" ht="38.25" customHeight="1">
      <c r="A4" s="83" t="s">
        <v>86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s="7" customFormat="1" ht="12.7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"/>
      <c r="M5" s="54" t="s">
        <v>0</v>
      </c>
    </row>
    <row r="6" spans="1:13" ht="34.5" customHeight="1">
      <c r="A6" s="85" t="s">
        <v>1</v>
      </c>
      <c r="B6" s="79" t="s">
        <v>2</v>
      </c>
      <c r="C6" s="79" t="s">
        <v>3</v>
      </c>
      <c r="D6" s="79" t="s">
        <v>4</v>
      </c>
      <c r="E6" s="79" t="s">
        <v>5</v>
      </c>
      <c r="F6" s="79" t="s">
        <v>6</v>
      </c>
      <c r="G6" s="79" t="s">
        <v>7</v>
      </c>
      <c r="H6" s="80" t="s">
        <v>8</v>
      </c>
      <c r="I6" s="81" t="s">
        <v>9</v>
      </c>
      <c r="J6" s="79" t="s">
        <v>6</v>
      </c>
      <c r="K6" s="79" t="s">
        <v>7</v>
      </c>
      <c r="L6" s="80" t="s">
        <v>8</v>
      </c>
      <c r="M6" s="81" t="s">
        <v>9</v>
      </c>
    </row>
    <row r="7" spans="1:13" ht="51.75" customHeight="1">
      <c r="A7" s="85"/>
      <c r="B7" s="79"/>
      <c r="C7" s="79"/>
      <c r="D7" s="79"/>
      <c r="E7" s="79"/>
      <c r="F7" s="79"/>
      <c r="G7" s="79"/>
      <c r="H7" s="80"/>
      <c r="I7" s="81"/>
      <c r="J7" s="79"/>
      <c r="K7" s="79"/>
      <c r="L7" s="80"/>
      <c r="M7" s="81"/>
    </row>
    <row r="8" spans="1:13" ht="51.75" customHeight="1">
      <c r="A8" s="64"/>
      <c r="B8" s="65"/>
      <c r="C8" s="65"/>
      <c r="D8" s="65"/>
      <c r="E8" s="65"/>
      <c r="F8" s="76" t="s">
        <v>85</v>
      </c>
      <c r="G8" s="77"/>
      <c r="H8" s="77"/>
      <c r="I8" s="78"/>
      <c r="J8" s="76" t="s">
        <v>87</v>
      </c>
      <c r="K8" s="77"/>
      <c r="L8" s="77"/>
      <c r="M8" s="78"/>
    </row>
    <row r="9" spans="1:13" s="14" customFormat="1" ht="19.5" customHeight="1">
      <c r="A9" s="9" t="s">
        <v>10</v>
      </c>
      <c r="B9" s="10" t="s">
        <v>11</v>
      </c>
      <c r="C9" s="10"/>
      <c r="D9" s="11"/>
      <c r="E9" s="11"/>
      <c r="F9" s="12">
        <f>SUM(F10:F13)</f>
        <v>54435.9801</v>
      </c>
      <c r="G9" s="12">
        <f>SUM(G10:G13)</f>
        <v>52136.41152</v>
      </c>
      <c r="H9" s="13">
        <f aca="true" t="shared" si="0" ref="H9">G9/F9</f>
        <v>0.9577564585817019</v>
      </c>
      <c r="I9" s="55">
        <f>G9/G54</f>
        <v>0.09893683174801943</v>
      </c>
      <c r="J9" s="12">
        <f>SUM(J10:J13)</f>
        <v>62172.519069999995</v>
      </c>
      <c r="K9" s="12">
        <f>SUM(K10:K13)</f>
        <v>60298.96161</v>
      </c>
      <c r="L9" s="13">
        <f aca="true" t="shared" si="1" ref="L9:L54">K9/J9</f>
        <v>0.9698651833957289</v>
      </c>
      <c r="M9" s="55">
        <f>K9/K54</f>
        <v>0.08695850329915755</v>
      </c>
    </row>
    <row r="10" spans="1:13" ht="37.5" customHeight="1">
      <c r="A10" s="20" t="s">
        <v>14</v>
      </c>
      <c r="B10" s="21" t="s">
        <v>11</v>
      </c>
      <c r="C10" s="22" t="s">
        <v>15</v>
      </c>
      <c r="D10" s="18" t="s">
        <v>16</v>
      </c>
      <c r="E10" s="23"/>
      <c r="F10" s="57">
        <v>26498.90361</v>
      </c>
      <c r="G10" s="57">
        <v>25204.01678</v>
      </c>
      <c r="H10" s="19">
        <f aca="true" t="shared" si="2" ref="H10:H54">G10/F10</f>
        <v>0.9511343243079935</v>
      </c>
      <c r="I10" s="56">
        <f>G10/G54</f>
        <v>0.047828484831192286</v>
      </c>
      <c r="J10" s="57">
        <v>30124.551</v>
      </c>
      <c r="K10" s="57">
        <v>29686.145</v>
      </c>
      <c r="L10" s="60">
        <f t="shared" si="1"/>
        <v>0.9854468868266286</v>
      </c>
      <c r="M10" s="56">
        <f>K10/K54</f>
        <v>0.04281106455229005</v>
      </c>
    </row>
    <row r="11" spans="1:13" ht="18" customHeight="1">
      <c r="A11" s="20" t="s">
        <v>17</v>
      </c>
      <c r="B11" s="21" t="s">
        <v>11</v>
      </c>
      <c r="C11" s="22" t="s">
        <v>18</v>
      </c>
      <c r="D11" s="18"/>
      <c r="E11" s="23"/>
      <c r="F11" s="57">
        <v>11.6</v>
      </c>
      <c r="G11" s="57">
        <v>0</v>
      </c>
      <c r="H11" s="19">
        <f t="shared" si="2"/>
        <v>0</v>
      </c>
      <c r="I11" s="56">
        <f>G11/G54</f>
        <v>0</v>
      </c>
      <c r="J11" s="57">
        <v>0.2</v>
      </c>
      <c r="K11" s="57">
        <v>0</v>
      </c>
      <c r="L11" s="60">
        <f t="shared" si="1"/>
        <v>0</v>
      </c>
      <c r="M11" s="56">
        <f>K11/K54</f>
        <v>0</v>
      </c>
    </row>
    <row r="12" spans="1:13" ht="18" customHeight="1">
      <c r="A12" s="15" t="s">
        <v>22</v>
      </c>
      <c r="B12" s="16" t="s">
        <v>11</v>
      </c>
      <c r="C12" s="16" t="s">
        <v>23</v>
      </c>
      <c r="D12" s="18" t="s">
        <v>24</v>
      </c>
      <c r="E12" s="18"/>
      <c r="F12" s="59">
        <v>550</v>
      </c>
      <c r="G12" s="58">
        <v>0</v>
      </c>
      <c r="H12" s="19">
        <f t="shared" si="2"/>
        <v>0</v>
      </c>
      <c r="I12" s="56">
        <f>G12/G54</f>
        <v>0</v>
      </c>
      <c r="J12" s="59">
        <v>550</v>
      </c>
      <c r="K12" s="58">
        <v>0</v>
      </c>
      <c r="L12" s="60">
        <f t="shared" si="1"/>
        <v>0</v>
      </c>
      <c r="M12" s="56">
        <f>K12/K54</f>
        <v>0</v>
      </c>
    </row>
    <row r="13" spans="1:13" ht="18" customHeight="1">
      <c r="A13" s="24" t="s">
        <v>25</v>
      </c>
      <c r="B13" s="21" t="s">
        <v>11</v>
      </c>
      <c r="C13" s="21" t="s">
        <v>26</v>
      </c>
      <c r="D13" s="18" t="s">
        <v>27</v>
      </c>
      <c r="E13" s="18" t="s">
        <v>20</v>
      </c>
      <c r="F13" s="59">
        <v>27375.47649</v>
      </c>
      <c r="G13" s="58">
        <v>26932.39474</v>
      </c>
      <c r="H13" s="19">
        <f t="shared" si="2"/>
        <v>0.983814647019501</v>
      </c>
      <c r="I13" s="56">
        <f>G13/G54</f>
        <v>0.05110834691682715</v>
      </c>
      <c r="J13" s="59">
        <v>31497.76807</v>
      </c>
      <c r="K13" s="58">
        <v>30612.81661</v>
      </c>
      <c r="L13" s="60">
        <f t="shared" si="1"/>
        <v>0.9719043121394094</v>
      </c>
      <c r="M13" s="56">
        <f>K13/K54</f>
        <v>0.0441474387468675</v>
      </c>
    </row>
    <row r="14" spans="1:13" s="14" customFormat="1" ht="19.5" customHeight="1">
      <c r="A14" s="9" t="s">
        <v>28</v>
      </c>
      <c r="B14" s="25" t="s">
        <v>29</v>
      </c>
      <c r="C14" s="25"/>
      <c r="D14" s="11"/>
      <c r="E14" s="11"/>
      <c r="F14" s="61">
        <f>F15</f>
        <v>1021.7</v>
      </c>
      <c r="G14" s="61">
        <f>G15</f>
        <v>1021.7</v>
      </c>
      <c r="H14" s="13">
        <f t="shared" si="2"/>
        <v>1</v>
      </c>
      <c r="I14" s="55">
        <f>G14/G54</f>
        <v>0.0019388323448033013</v>
      </c>
      <c r="J14" s="61">
        <f>J15</f>
        <v>1200.5</v>
      </c>
      <c r="K14" s="61">
        <f>K15</f>
        <v>1200.5</v>
      </c>
      <c r="L14" s="62">
        <f t="shared" si="1"/>
        <v>1</v>
      </c>
      <c r="M14" s="55">
        <f>K14/K54</f>
        <v>0.0017312683406695009</v>
      </c>
    </row>
    <row r="15" spans="1:13" s="14" customFormat="1" ht="18" customHeight="1">
      <c r="A15" s="20" t="s">
        <v>30</v>
      </c>
      <c r="B15" s="21" t="s">
        <v>29</v>
      </c>
      <c r="C15" s="21" t="s">
        <v>12</v>
      </c>
      <c r="D15" s="18" t="s">
        <v>13</v>
      </c>
      <c r="E15" s="18"/>
      <c r="F15" s="59">
        <v>1021.7</v>
      </c>
      <c r="G15" s="57">
        <v>1021.7</v>
      </c>
      <c r="H15" s="19">
        <f t="shared" si="2"/>
        <v>1</v>
      </c>
      <c r="I15" s="56">
        <f>G15/G54</f>
        <v>0.0019388323448033013</v>
      </c>
      <c r="J15" s="59">
        <v>1200.5</v>
      </c>
      <c r="K15" s="57">
        <v>1200.5</v>
      </c>
      <c r="L15" s="60">
        <f t="shared" si="1"/>
        <v>1</v>
      </c>
      <c r="M15" s="56">
        <f>K15/K54</f>
        <v>0.0017312683406695009</v>
      </c>
    </row>
    <row r="16" spans="1:13" s="14" customFormat="1" ht="15.75" customHeight="1">
      <c r="A16" s="27" t="s">
        <v>31</v>
      </c>
      <c r="B16" s="25" t="s">
        <v>12</v>
      </c>
      <c r="C16" s="21"/>
      <c r="D16" s="18"/>
      <c r="E16" s="18"/>
      <c r="F16" s="61">
        <f>F17</f>
        <v>265</v>
      </c>
      <c r="G16" s="61">
        <f>G17</f>
        <v>265</v>
      </c>
      <c r="H16" s="13">
        <f t="shared" si="2"/>
        <v>1</v>
      </c>
      <c r="I16" s="55">
        <f>G16/G54</f>
        <v>0.0005028781162502446</v>
      </c>
      <c r="J16" s="61">
        <f>J17</f>
        <v>255.35</v>
      </c>
      <c r="K16" s="61">
        <f>K17</f>
        <v>255.35</v>
      </c>
      <c r="L16" s="62">
        <f t="shared" si="1"/>
        <v>1</v>
      </c>
      <c r="M16" s="55">
        <f>K16/K54</f>
        <v>0.0003682460398083774</v>
      </c>
    </row>
    <row r="17" spans="1:13" s="14" customFormat="1" ht="27" customHeight="1">
      <c r="A17" s="28" t="s">
        <v>32</v>
      </c>
      <c r="B17" s="21" t="s">
        <v>12</v>
      </c>
      <c r="C17" s="21" t="s">
        <v>33</v>
      </c>
      <c r="D17" s="18"/>
      <c r="E17" s="18"/>
      <c r="F17" s="59">
        <v>265</v>
      </c>
      <c r="G17" s="57">
        <v>265</v>
      </c>
      <c r="H17" s="19">
        <f t="shared" si="2"/>
        <v>1</v>
      </c>
      <c r="I17" s="56">
        <f>G17/G54</f>
        <v>0.0005028781162502446</v>
      </c>
      <c r="J17" s="59">
        <v>255.35</v>
      </c>
      <c r="K17" s="57">
        <v>255.35</v>
      </c>
      <c r="L17" s="60">
        <f t="shared" si="1"/>
        <v>1</v>
      </c>
      <c r="M17" s="56">
        <f>K17/K54</f>
        <v>0.0003682460398083774</v>
      </c>
    </row>
    <row r="18" spans="1:13" s="30" customFormat="1" ht="19.5" customHeight="1">
      <c r="A18" s="29" t="s">
        <v>34</v>
      </c>
      <c r="B18" s="25" t="s">
        <v>15</v>
      </c>
      <c r="C18" s="25"/>
      <c r="D18" s="11" t="s">
        <v>24</v>
      </c>
      <c r="E18" s="11" t="s">
        <v>20</v>
      </c>
      <c r="F18" s="63">
        <f>SUM(F19:F23)</f>
        <v>13896.98941</v>
      </c>
      <c r="G18" s="63">
        <f>SUM(G19:G23)</f>
        <v>13607.17788</v>
      </c>
      <c r="H18" s="13">
        <f t="shared" si="2"/>
        <v>0.979145732831065</v>
      </c>
      <c r="I18" s="55">
        <f>G18/G54</f>
        <v>0.025821705584061872</v>
      </c>
      <c r="J18" s="63">
        <f>SUM(J19:J23)</f>
        <v>2835.1058500000004</v>
      </c>
      <c r="K18" s="63">
        <f>SUM(K19:K23)</f>
        <v>2568.6850999999997</v>
      </c>
      <c r="L18" s="62">
        <f t="shared" si="1"/>
        <v>0.9060279354296417</v>
      </c>
      <c r="M18" s="55">
        <f>K18/K54</f>
        <v>0.003704359175992895</v>
      </c>
    </row>
    <row r="19" spans="1:13" ht="18" customHeight="1">
      <c r="A19" s="31" t="s">
        <v>35</v>
      </c>
      <c r="B19" s="21" t="s">
        <v>15</v>
      </c>
      <c r="C19" s="21" t="s">
        <v>11</v>
      </c>
      <c r="D19" s="18"/>
      <c r="E19" s="18"/>
      <c r="F19" s="58">
        <v>395.85594</v>
      </c>
      <c r="G19" s="58">
        <v>395.85594</v>
      </c>
      <c r="H19" s="19">
        <f t="shared" si="2"/>
        <v>1</v>
      </c>
      <c r="I19" s="56">
        <f>G19/G54</f>
        <v>0.0007511973185421502</v>
      </c>
      <c r="J19" s="58">
        <v>963.109</v>
      </c>
      <c r="K19" s="58">
        <v>963.109</v>
      </c>
      <c r="L19" s="60">
        <f t="shared" si="1"/>
        <v>1</v>
      </c>
      <c r="M19" s="56">
        <f>K19/K54</f>
        <v>0.0013889213830186277</v>
      </c>
    </row>
    <row r="20" spans="1:13" ht="18" customHeight="1">
      <c r="A20" s="31" t="s">
        <v>36</v>
      </c>
      <c r="B20" s="21" t="s">
        <v>15</v>
      </c>
      <c r="C20" s="21" t="s">
        <v>18</v>
      </c>
      <c r="D20" s="18" t="s">
        <v>37</v>
      </c>
      <c r="E20" s="18"/>
      <c r="F20" s="59">
        <v>928.2</v>
      </c>
      <c r="G20" s="58">
        <v>855.18532</v>
      </c>
      <c r="H20" s="19">
        <f t="shared" si="2"/>
        <v>0.9213373410902823</v>
      </c>
      <c r="I20" s="56">
        <f>G20/G54</f>
        <v>0.0016228452179866512</v>
      </c>
      <c r="J20" s="59">
        <v>1025.2</v>
      </c>
      <c r="K20" s="58">
        <v>1014.14626</v>
      </c>
      <c r="L20" s="60">
        <f t="shared" si="1"/>
        <v>0.989217967225907</v>
      </c>
      <c r="M20" s="56">
        <f>K20/K54</f>
        <v>0.0014625233758820326</v>
      </c>
    </row>
    <row r="21" spans="1:13" ht="18" customHeight="1">
      <c r="A21" s="31" t="s">
        <v>88</v>
      </c>
      <c r="B21" s="21" t="s">
        <v>15</v>
      </c>
      <c r="C21" s="21" t="s">
        <v>56</v>
      </c>
      <c r="D21" s="18"/>
      <c r="E21" s="18"/>
      <c r="F21" s="59">
        <v>0</v>
      </c>
      <c r="G21" s="58">
        <v>0</v>
      </c>
      <c r="H21" s="19">
        <v>0</v>
      </c>
      <c r="I21" s="56">
        <v>0</v>
      </c>
      <c r="J21" s="59">
        <v>370</v>
      </c>
      <c r="K21" s="58">
        <v>311.42984</v>
      </c>
      <c r="L21" s="60">
        <f aca="true" t="shared" si="3" ref="L21">K21/J21</f>
        <v>0.8417022702702703</v>
      </c>
      <c r="M21" s="56">
        <f>K21/K54</f>
        <v>0.0004491200519215062</v>
      </c>
    </row>
    <row r="22" spans="1:13" ht="18" customHeight="1">
      <c r="A22" s="31" t="s">
        <v>38</v>
      </c>
      <c r="B22" s="21" t="s">
        <v>15</v>
      </c>
      <c r="C22" s="21" t="s">
        <v>33</v>
      </c>
      <c r="D22" s="18"/>
      <c r="E22" s="18"/>
      <c r="F22" s="59">
        <v>5769.17685</v>
      </c>
      <c r="G22" s="58">
        <v>5552.38</v>
      </c>
      <c r="H22" s="19">
        <f t="shared" si="2"/>
        <v>0.9624215281249352</v>
      </c>
      <c r="I22" s="56">
        <f>G22/G54</f>
        <v>0.01053649205700201</v>
      </c>
      <c r="J22" s="59">
        <v>296.79685</v>
      </c>
      <c r="K22" s="58">
        <v>280</v>
      </c>
      <c r="L22" s="60">
        <f t="shared" si="1"/>
        <v>0.9434062389813099</v>
      </c>
      <c r="M22" s="56">
        <f>K22/K54</f>
        <v>0.00040379436517072907</v>
      </c>
    </row>
    <row r="23" spans="1:13" ht="18" customHeight="1">
      <c r="A23" s="31" t="s">
        <v>39</v>
      </c>
      <c r="B23" s="21" t="s">
        <v>15</v>
      </c>
      <c r="C23" s="21" t="s">
        <v>40</v>
      </c>
      <c r="D23" s="18" t="s">
        <v>37</v>
      </c>
      <c r="E23" s="18" t="s">
        <v>20</v>
      </c>
      <c r="F23" s="59">
        <v>6803.75662</v>
      </c>
      <c r="G23" s="58">
        <v>6803.75662</v>
      </c>
      <c r="H23" s="19">
        <f t="shared" si="2"/>
        <v>1</v>
      </c>
      <c r="I23" s="56">
        <f>G23/G54</f>
        <v>0.01291117099053106</v>
      </c>
      <c r="J23" s="59">
        <v>180</v>
      </c>
      <c r="K23" s="58">
        <v>0</v>
      </c>
      <c r="L23" s="60">
        <f t="shared" si="1"/>
        <v>0</v>
      </c>
      <c r="M23" s="56">
        <f>K23/K54</f>
        <v>0</v>
      </c>
    </row>
    <row r="24" spans="1:13" s="33" customFormat="1" ht="19.5" customHeight="1">
      <c r="A24" s="29" t="s">
        <v>41</v>
      </c>
      <c r="B24" s="25" t="s">
        <v>18</v>
      </c>
      <c r="C24" s="25"/>
      <c r="D24" s="32"/>
      <c r="E24" s="32"/>
      <c r="F24" s="63">
        <f>SUM(F25:F27)</f>
        <v>47890.137160000006</v>
      </c>
      <c r="G24" s="63">
        <f>SUM(G25:G27)</f>
        <v>47193.37236000001</v>
      </c>
      <c r="H24" s="13">
        <f t="shared" si="2"/>
        <v>0.985450766247085</v>
      </c>
      <c r="I24" s="55">
        <f>G24/G54</f>
        <v>0.08955665732789872</v>
      </c>
      <c r="J24" s="63">
        <f>SUM(J25:J27)</f>
        <v>154983.491</v>
      </c>
      <c r="K24" s="63">
        <f>SUM(K25:K27)</f>
        <v>153787.90149000002</v>
      </c>
      <c r="L24" s="62">
        <f t="shared" si="1"/>
        <v>0.992285697642467</v>
      </c>
      <c r="M24" s="55">
        <f>K24/K54</f>
        <v>0.22178102876104708</v>
      </c>
    </row>
    <row r="25" spans="1:13" ht="18" customHeight="1">
      <c r="A25" s="34" t="s">
        <v>42</v>
      </c>
      <c r="B25" s="35" t="s">
        <v>18</v>
      </c>
      <c r="C25" s="35" t="s">
        <v>11</v>
      </c>
      <c r="D25" s="18" t="s">
        <v>43</v>
      </c>
      <c r="E25" s="18"/>
      <c r="F25" s="59">
        <v>41256.05122</v>
      </c>
      <c r="G25" s="58">
        <v>40795.70032</v>
      </c>
      <c r="H25" s="19">
        <f t="shared" si="2"/>
        <v>0.9888416150749583</v>
      </c>
      <c r="I25" s="56">
        <f>G25/G54</f>
        <v>0.07741609406804188</v>
      </c>
      <c r="J25" s="59">
        <v>143098.04</v>
      </c>
      <c r="K25" s="58">
        <v>142566.77449</v>
      </c>
      <c r="L25" s="60">
        <f t="shared" si="1"/>
        <v>0.9962874019099074</v>
      </c>
      <c r="M25" s="56">
        <f>K25/K54</f>
        <v>0.20559878642724302</v>
      </c>
    </row>
    <row r="26" spans="1:13" ht="18" customHeight="1">
      <c r="A26" s="31" t="s">
        <v>44</v>
      </c>
      <c r="B26" s="21" t="s">
        <v>18</v>
      </c>
      <c r="C26" s="21" t="s">
        <v>29</v>
      </c>
      <c r="D26" s="18" t="s">
        <v>43</v>
      </c>
      <c r="E26" s="18" t="s">
        <v>20</v>
      </c>
      <c r="F26" s="59">
        <v>4952.336</v>
      </c>
      <c r="G26" s="58">
        <v>4952.336</v>
      </c>
      <c r="H26" s="19">
        <f t="shared" si="2"/>
        <v>1</v>
      </c>
      <c r="I26" s="56">
        <f>G26/G54</f>
        <v>0.009397816598936872</v>
      </c>
      <c r="J26" s="59">
        <v>10630</v>
      </c>
      <c r="K26" s="58">
        <v>9986.176</v>
      </c>
      <c r="L26" s="60">
        <f t="shared" si="1"/>
        <v>0.9394333019755409</v>
      </c>
      <c r="M26" s="56">
        <f>K26/K54</f>
        <v>0.014401291422868466</v>
      </c>
    </row>
    <row r="27" spans="1:13" ht="18" customHeight="1">
      <c r="A27" s="31" t="s">
        <v>45</v>
      </c>
      <c r="B27" s="21" t="s">
        <v>18</v>
      </c>
      <c r="C27" s="21" t="s">
        <v>12</v>
      </c>
      <c r="D27" s="18"/>
      <c r="E27" s="18"/>
      <c r="F27" s="59">
        <v>1681.74994</v>
      </c>
      <c r="G27" s="58">
        <v>1445.33604</v>
      </c>
      <c r="H27" s="19">
        <f t="shared" si="2"/>
        <v>0.8594238689254836</v>
      </c>
      <c r="I27" s="56">
        <f>G27/G54</f>
        <v>0.002742746660919955</v>
      </c>
      <c r="J27" s="59">
        <v>1255.451</v>
      </c>
      <c r="K27" s="58">
        <v>1234.951</v>
      </c>
      <c r="L27" s="60">
        <f t="shared" si="1"/>
        <v>0.9836712066022489</v>
      </c>
      <c r="M27" s="56">
        <f>K27/K54</f>
        <v>0.001780950910935561</v>
      </c>
    </row>
    <row r="28" spans="1:13" s="30" customFormat="1" ht="19.5" customHeight="1">
      <c r="A28" s="9" t="s">
        <v>46</v>
      </c>
      <c r="B28" s="25" t="s">
        <v>21</v>
      </c>
      <c r="C28" s="10"/>
      <c r="D28" s="11" t="s">
        <v>47</v>
      </c>
      <c r="E28" s="11"/>
      <c r="F28" s="61">
        <f>SUM(F29:F33)</f>
        <v>370779.97167999996</v>
      </c>
      <c r="G28" s="61">
        <f>SUM(G29:G33)</f>
        <v>365753.06044000003</v>
      </c>
      <c r="H28" s="13">
        <f t="shared" si="2"/>
        <v>0.9864423333945923</v>
      </c>
      <c r="I28" s="55">
        <f>G28/G54</f>
        <v>0.6940724907427511</v>
      </c>
      <c r="J28" s="61">
        <f>SUM(J29:J33)</f>
        <v>373492.89775999996</v>
      </c>
      <c r="K28" s="61">
        <f>SUM(K29:K33)</f>
        <v>368807.03381</v>
      </c>
      <c r="L28" s="62">
        <f t="shared" si="1"/>
        <v>0.9874539409501408</v>
      </c>
      <c r="M28" s="55">
        <f>K28/K54</f>
        <v>0.5318650074564591</v>
      </c>
    </row>
    <row r="29" spans="1:13" ht="18" customHeight="1">
      <c r="A29" s="15" t="s">
        <v>48</v>
      </c>
      <c r="B29" s="16" t="s">
        <v>21</v>
      </c>
      <c r="C29" s="17" t="s">
        <v>11</v>
      </c>
      <c r="D29" s="18" t="s">
        <v>47</v>
      </c>
      <c r="E29" s="18" t="s">
        <v>20</v>
      </c>
      <c r="F29" s="59">
        <v>101999.20782</v>
      </c>
      <c r="G29" s="57">
        <v>100675.62029</v>
      </c>
      <c r="H29" s="19">
        <f t="shared" si="2"/>
        <v>0.9870235508854563</v>
      </c>
      <c r="I29" s="56">
        <f>G29/G54</f>
        <v>0.19104741993871735</v>
      </c>
      <c r="J29" s="59">
        <v>103477.58037</v>
      </c>
      <c r="K29" s="57">
        <v>101574.38181</v>
      </c>
      <c r="L29" s="60">
        <f t="shared" si="1"/>
        <v>0.9816076240554252</v>
      </c>
      <c r="M29" s="56">
        <f>K29/K54</f>
        <v>0.14648272507349358</v>
      </c>
    </row>
    <row r="30" spans="1:13" ht="18" customHeight="1">
      <c r="A30" s="20" t="s">
        <v>49</v>
      </c>
      <c r="B30" s="21" t="s">
        <v>21</v>
      </c>
      <c r="C30" s="22" t="s">
        <v>29</v>
      </c>
      <c r="D30" s="18" t="s">
        <v>50</v>
      </c>
      <c r="E30" s="18"/>
      <c r="F30" s="59">
        <v>203950.04974</v>
      </c>
      <c r="G30" s="57">
        <v>200309.79367</v>
      </c>
      <c r="H30" s="19">
        <f t="shared" si="2"/>
        <v>0.9821512371551728</v>
      </c>
      <c r="I30" s="56">
        <f>G30/G54</f>
        <v>0.3801185347443199</v>
      </c>
      <c r="J30" s="59">
        <v>198751.092</v>
      </c>
      <c r="K30" s="57">
        <v>196020.32</v>
      </c>
      <c r="L30" s="60">
        <f t="shared" si="1"/>
        <v>0.9862603421570132</v>
      </c>
      <c r="M30" s="56">
        <f>K30/K54</f>
        <v>0.28268535955343993</v>
      </c>
    </row>
    <row r="31" spans="1:13" ht="18" customHeight="1">
      <c r="A31" s="20" t="s">
        <v>51</v>
      </c>
      <c r="B31" s="21" t="s">
        <v>21</v>
      </c>
      <c r="C31" s="22" t="s">
        <v>12</v>
      </c>
      <c r="D31" s="18"/>
      <c r="E31" s="18"/>
      <c r="F31" s="59">
        <v>43689.10662</v>
      </c>
      <c r="G31" s="57">
        <v>43689.10662</v>
      </c>
      <c r="H31" s="19">
        <f t="shared" si="2"/>
        <v>1</v>
      </c>
      <c r="I31" s="56">
        <f>G31/G54</f>
        <v>0.0829067759914026</v>
      </c>
      <c r="J31" s="59">
        <v>48731.95132</v>
      </c>
      <c r="K31" s="57">
        <v>48731.95132</v>
      </c>
      <c r="L31" s="60">
        <f t="shared" si="1"/>
        <v>1</v>
      </c>
      <c r="M31" s="56">
        <f>K31/K54</f>
        <v>0.07027745480996526</v>
      </c>
    </row>
    <row r="32" spans="1:13" ht="18" customHeight="1">
      <c r="A32" s="20" t="s">
        <v>52</v>
      </c>
      <c r="B32" s="21" t="s">
        <v>21</v>
      </c>
      <c r="C32" s="22" t="s">
        <v>21</v>
      </c>
      <c r="D32" s="18" t="s">
        <v>50</v>
      </c>
      <c r="E32" s="18" t="s">
        <v>20</v>
      </c>
      <c r="F32" s="59">
        <v>2158.83333</v>
      </c>
      <c r="G32" s="57">
        <v>2117.89242</v>
      </c>
      <c r="H32" s="19">
        <f t="shared" si="2"/>
        <v>0.9810356318706642</v>
      </c>
      <c r="I32" s="72">
        <f>G32/G54</f>
        <v>0.004019025473925554</v>
      </c>
      <c r="J32" s="59">
        <v>570</v>
      </c>
      <c r="K32" s="57">
        <v>531.63568</v>
      </c>
      <c r="L32" s="60">
        <f t="shared" si="1"/>
        <v>0.9326941754385965</v>
      </c>
      <c r="M32" s="56">
        <f>K32/K54</f>
        <v>0.0007666838996703889</v>
      </c>
    </row>
    <row r="33" spans="1:13" ht="18" customHeight="1">
      <c r="A33" s="20" t="s">
        <v>53</v>
      </c>
      <c r="B33" s="21" t="s">
        <v>21</v>
      </c>
      <c r="C33" s="22" t="s">
        <v>33</v>
      </c>
      <c r="D33" s="18" t="s">
        <v>54</v>
      </c>
      <c r="E33" s="18"/>
      <c r="F33" s="59">
        <v>18982.77417</v>
      </c>
      <c r="G33" s="57">
        <v>18960.64744</v>
      </c>
      <c r="H33" s="19">
        <f t="shared" si="2"/>
        <v>0.9988343784843119</v>
      </c>
      <c r="I33" s="72">
        <f>G33/G54</f>
        <v>0.03598073459438574</v>
      </c>
      <c r="J33" s="59">
        <v>21962.27407</v>
      </c>
      <c r="K33" s="57">
        <v>21948.745</v>
      </c>
      <c r="L33" s="60">
        <f t="shared" si="1"/>
        <v>0.9993839859225471</v>
      </c>
      <c r="M33" s="56">
        <f>K33/K54</f>
        <v>0.03165278411989005</v>
      </c>
    </row>
    <row r="34" spans="1:13" s="30" customFormat="1" ht="19.5" customHeight="1">
      <c r="A34" s="9" t="s">
        <v>55</v>
      </c>
      <c r="B34" s="10" t="s">
        <v>56</v>
      </c>
      <c r="C34" s="10"/>
      <c r="D34" s="11" t="s">
        <v>54</v>
      </c>
      <c r="E34" s="11" t="s">
        <v>20</v>
      </c>
      <c r="F34" s="61">
        <f>SUM(F35:F35)</f>
        <v>17872.38656</v>
      </c>
      <c r="G34" s="61">
        <f>SUM(G35:G35)</f>
        <v>17853.00156</v>
      </c>
      <c r="H34" s="13">
        <f t="shared" si="2"/>
        <v>0.9989153658950404</v>
      </c>
      <c r="I34" s="71">
        <f>G34/G54</f>
        <v>0.03387880676945463</v>
      </c>
      <c r="J34" s="61">
        <f>SUM(J35:J35)</f>
        <v>20568.66753</v>
      </c>
      <c r="K34" s="61">
        <f>SUM(K35:K35)</f>
        <v>20568.66453</v>
      </c>
      <c r="L34" s="62">
        <f t="shared" si="1"/>
        <v>0.9999998541470907</v>
      </c>
      <c r="M34" s="55">
        <f>K34/K54</f>
        <v>0.02966253870107515</v>
      </c>
    </row>
    <row r="35" spans="1:13" ht="18" customHeight="1">
      <c r="A35" s="20" t="s">
        <v>57</v>
      </c>
      <c r="B35" s="22" t="s">
        <v>56</v>
      </c>
      <c r="C35" s="22" t="s">
        <v>11</v>
      </c>
      <c r="D35" s="37" t="s">
        <v>58</v>
      </c>
      <c r="E35" s="37"/>
      <c r="F35" s="58">
        <v>17872.38656</v>
      </c>
      <c r="G35" s="57">
        <v>17853.00156</v>
      </c>
      <c r="H35" s="19">
        <f t="shared" si="2"/>
        <v>0.9989153658950404</v>
      </c>
      <c r="I35" s="71">
        <f>G35/G54</f>
        <v>0.03387880676945463</v>
      </c>
      <c r="J35" s="58">
        <v>20568.66753</v>
      </c>
      <c r="K35" s="57">
        <v>20568.66453</v>
      </c>
      <c r="L35" s="60">
        <f t="shared" si="1"/>
        <v>0.9999998541470907</v>
      </c>
      <c r="M35" s="56">
        <f>K35/K54</f>
        <v>0.02966253870107515</v>
      </c>
    </row>
    <row r="36" spans="1:13" s="38" customFormat="1" ht="19.5" customHeight="1">
      <c r="A36" s="9" t="s">
        <v>59</v>
      </c>
      <c r="B36" s="25" t="s">
        <v>60</v>
      </c>
      <c r="C36" s="10"/>
      <c r="D36" s="18" t="s">
        <v>61</v>
      </c>
      <c r="E36" s="18"/>
      <c r="F36" s="61">
        <f>SUM(F37:F41)</f>
        <v>14200.11104</v>
      </c>
      <c r="G36" s="61">
        <f>SUM(G37:G41)</f>
        <v>13062.973100000001</v>
      </c>
      <c r="H36" s="13">
        <f t="shared" si="2"/>
        <v>0.9199204895794957</v>
      </c>
      <c r="I36" s="71">
        <f>G36/G54</f>
        <v>0.02478899360436082</v>
      </c>
      <c r="J36" s="61">
        <f>SUM(J37:J41)</f>
        <v>16694.48889</v>
      </c>
      <c r="K36" s="61">
        <f>SUM(K37:K41)</f>
        <v>15817.37109</v>
      </c>
      <c r="L36" s="62">
        <f t="shared" si="1"/>
        <v>0.9474606377122816</v>
      </c>
      <c r="M36" s="55">
        <f>K36/K54</f>
        <v>0.022810590421272835</v>
      </c>
    </row>
    <row r="37" spans="1:13" ht="18" customHeight="1">
      <c r="A37" s="20" t="s">
        <v>62</v>
      </c>
      <c r="B37" s="21" t="s">
        <v>60</v>
      </c>
      <c r="C37" s="22" t="s">
        <v>11</v>
      </c>
      <c r="D37" s="18" t="s">
        <v>61</v>
      </c>
      <c r="E37" s="37" t="s">
        <v>20</v>
      </c>
      <c r="F37" s="73">
        <v>21.6</v>
      </c>
      <c r="G37" s="70">
        <v>21.6</v>
      </c>
      <c r="H37" s="19">
        <f t="shared" si="2"/>
        <v>1</v>
      </c>
      <c r="I37" s="72">
        <f>G37/G54</f>
        <v>4.09893106075671E-05</v>
      </c>
      <c r="J37" s="73">
        <v>21.6</v>
      </c>
      <c r="K37" s="70">
        <v>21.6</v>
      </c>
      <c r="L37" s="60">
        <f t="shared" si="1"/>
        <v>1</v>
      </c>
      <c r="M37" s="56">
        <f>K37/K54</f>
        <v>3.1149851027456245E-05</v>
      </c>
    </row>
    <row r="38" spans="1:13" ht="18" customHeight="1" hidden="1">
      <c r="A38" s="20" t="s">
        <v>63</v>
      </c>
      <c r="B38" s="21" t="s">
        <v>60</v>
      </c>
      <c r="C38" s="22" t="s">
        <v>29</v>
      </c>
      <c r="D38" s="18" t="s">
        <v>64</v>
      </c>
      <c r="E38" s="37"/>
      <c r="F38" s="58">
        <v>0</v>
      </c>
      <c r="G38" s="57">
        <v>0</v>
      </c>
      <c r="H38" s="19" t="e">
        <f t="shared" si="2"/>
        <v>#DIV/0!</v>
      </c>
      <c r="I38" s="72" t="e">
        <f>G38/G64</f>
        <v>#DIV/0!</v>
      </c>
      <c r="J38" s="58"/>
      <c r="K38" s="57"/>
      <c r="L38" s="60" t="e">
        <f t="shared" si="1"/>
        <v>#DIV/0!</v>
      </c>
      <c r="M38" s="56">
        <f>K38/K54</f>
        <v>0</v>
      </c>
    </row>
    <row r="39" spans="1:13" ht="18" customHeight="1">
      <c r="A39" s="20" t="s">
        <v>65</v>
      </c>
      <c r="B39" s="21" t="s">
        <v>60</v>
      </c>
      <c r="C39" s="22" t="s">
        <v>12</v>
      </c>
      <c r="D39" s="37" t="s">
        <v>66</v>
      </c>
      <c r="E39" s="37"/>
      <c r="F39" s="70">
        <v>6901.86104</v>
      </c>
      <c r="G39" s="73">
        <v>5767.78129</v>
      </c>
      <c r="H39" s="19">
        <f t="shared" si="2"/>
        <v>0.8356849343347544</v>
      </c>
      <c r="I39" s="72">
        <f>G39/G54</f>
        <v>0.010945249019089076</v>
      </c>
      <c r="J39" s="70">
        <v>7868.88889</v>
      </c>
      <c r="K39" s="73">
        <v>7305.13186</v>
      </c>
      <c r="L39" s="60">
        <f t="shared" si="1"/>
        <v>0.9283562091318334</v>
      </c>
      <c r="M39" s="56">
        <f>K39/K54</f>
        <v>0.010534896721061313</v>
      </c>
    </row>
    <row r="40" spans="1:13" ht="18" customHeight="1">
      <c r="A40" s="20" t="s">
        <v>67</v>
      </c>
      <c r="B40" s="21" t="s">
        <v>60</v>
      </c>
      <c r="C40" s="22" t="s">
        <v>15</v>
      </c>
      <c r="D40" s="37" t="s">
        <v>66</v>
      </c>
      <c r="E40" s="37" t="s">
        <v>20</v>
      </c>
      <c r="F40" s="70">
        <v>6162</v>
      </c>
      <c r="G40" s="73">
        <v>6158.94181</v>
      </c>
      <c r="H40" s="19">
        <f t="shared" si="2"/>
        <v>0.9995037017202207</v>
      </c>
      <c r="I40" s="72">
        <f>G40/G54</f>
        <v>0.011687536058519516</v>
      </c>
      <c r="J40" s="70">
        <v>7674.7</v>
      </c>
      <c r="K40" s="73">
        <v>7361.33923</v>
      </c>
      <c r="L40" s="60">
        <f t="shared" si="1"/>
        <v>0.9591696392041382</v>
      </c>
      <c r="M40" s="56">
        <f>K40/K54</f>
        <v>0.010615954647086548</v>
      </c>
    </row>
    <row r="41" spans="1:13" ht="18" customHeight="1">
      <c r="A41" s="28" t="s">
        <v>68</v>
      </c>
      <c r="B41" s="21" t="s">
        <v>60</v>
      </c>
      <c r="C41" s="22" t="s">
        <v>19</v>
      </c>
      <c r="D41" s="37"/>
      <c r="E41" s="37"/>
      <c r="F41" s="73">
        <v>1114.65</v>
      </c>
      <c r="G41" s="70">
        <v>1114.65</v>
      </c>
      <c r="H41" s="19">
        <f t="shared" si="2"/>
        <v>1</v>
      </c>
      <c r="I41" s="72">
        <f>G41/G54</f>
        <v>0.002115219216144661</v>
      </c>
      <c r="J41" s="73">
        <v>1129.3</v>
      </c>
      <c r="K41" s="70">
        <v>1129.3</v>
      </c>
      <c r="L41" s="60">
        <f t="shared" si="1"/>
        <v>1</v>
      </c>
      <c r="M41" s="56">
        <f>K41/K54</f>
        <v>0.0016285892020975155</v>
      </c>
    </row>
    <row r="42" spans="1:13" ht="19.5" customHeight="1">
      <c r="A42" s="9" t="s">
        <v>69</v>
      </c>
      <c r="B42" s="25" t="s">
        <v>23</v>
      </c>
      <c r="C42" s="10"/>
      <c r="D42" s="18" t="s">
        <v>70</v>
      </c>
      <c r="E42" s="18" t="s">
        <v>20</v>
      </c>
      <c r="F42" s="61">
        <f>F43+F44+F45</f>
        <v>27760.38178</v>
      </c>
      <c r="G42" s="61">
        <f>G43+G44+G45</f>
        <v>2400.569</v>
      </c>
      <c r="H42" s="13">
        <f t="shared" si="2"/>
        <v>0.08647463925476316</v>
      </c>
      <c r="I42" s="71">
        <f>G42/G54</f>
        <v>0.00455544760999522</v>
      </c>
      <c r="J42" s="61">
        <f aca="true" t="shared" si="4" ref="J42:K42">J43+J44+J45</f>
        <v>61222.753039999996</v>
      </c>
      <c r="K42" s="61">
        <f t="shared" si="4"/>
        <v>60319.44709</v>
      </c>
      <c r="L42" s="62">
        <f t="shared" si="1"/>
        <v>0.9852455842779593</v>
      </c>
      <c r="M42" s="55">
        <f>K42/K54</f>
        <v>0.0869880458755569</v>
      </c>
    </row>
    <row r="43" spans="1:13" ht="16.5" customHeight="1">
      <c r="A43" s="20" t="s">
        <v>71</v>
      </c>
      <c r="B43" s="21" t="s">
        <v>23</v>
      </c>
      <c r="C43" s="22" t="s">
        <v>11</v>
      </c>
      <c r="D43" s="37"/>
      <c r="E43" s="37"/>
      <c r="F43" s="70">
        <v>2419.947</v>
      </c>
      <c r="G43" s="73">
        <v>2400.569</v>
      </c>
      <c r="H43" s="19">
        <f t="shared" si="2"/>
        <v>0.9919923866101199</v>
      </c>
      <c r="I43" s="72">
        <f>G43/G54</f>
        <v>0.00455544760999522</v>
      </c>
      <c r="J43" s="70">
        <v>575.7</v>
      </c>
      <c r="K43" s="73">
        <v>522.615</v>
      </c>
      <c r="L43" s="60">
        <f t="shared" si="1"/>
        <v>0.9077905158936945</v>
      </c>
      <c r="M43" s="56">
        <f>K43/K54</f>
        <v>0.0007536749719775021</v>
      </c>
    </row>
    <row r="44" spans="1:13" ht="17.25" customHeight="1">
      <c r="A44" s="20" t="s">
        <v>72</v>
      </c>
      <c r="B44" s="21" t="s">
        <v>23</v>
      </c>
      <c r="C44" s="22" t="s">
        <v>29</v>
      </c>
      <c r="D44" s="37"/>
      <c r="E44" s="37"/>
      <c r="F44" s="70">
        <v>25340.43478</v>
      </c>
      <c r="G44" s="57">
        <v>0</v>
      </c>
      <c r="H44" s="19">
        <v>0</v>
      </c>
      <c r="I44" s="71">
        <v>0</v>
      </c>
      <c r="J44" s="70">
        <v>59619.48278</v>
      </c>
      <c r="K44" s="57">
        <v>58769.26183</v>
      </c>
      <c r="L44" s="19">
        <f t="shared" si="1"/>
        <v>0.98573920956112</v>
      </c>
      <c r="M44" s="56">
        <f>K44/K54</f>
        <v>0.0847524884721329</v>
      </c>
    </row>
    <row r="45" spans="1:13" ht="17.25" customHeight="1">
      <c r="A45" s="20" t="s">
        <v>89</v>
      </c>
      <c r="B45" s="21" t="s">
        <v>23</v>
      </c>
      <c r="C45" s="22" t="s">
        <v>12</v>
      </c>
      <c r="D45" s="37"/>
      <c r="E45" s="37"/>
      <c r="F45" s="70">
        <v>0</v>
      </c>
      <c r="G45" s="57">
        <v>0</v>
      </c>
      <c r="H45" s="19">
        <v>0</v>
      </c>
      <c r="I45" s="71">
        <v>0</v>
      </c>
      <c r="J45" s="70">
        <v>1027.57026</v>
      </c>
      <c r="K45" s="57">
        <v>1027.57026</v>
      </c>
      <c r="L45" s="19">
        <f aca="true" t="shared" si="5" ref="L45">K45/J45</f>
        <v>1</v>
      </c>
      <c r="M45" s="56">
        <f>K45/K54</f>
        <v>0.0014818824314465036</v>
      </c>
    </row>
    <row r="46" spans="1:13" ht="19.5" customHeight="1">
      <c r="A46" s="9" t="s">
        <v>73</v>
      </c>
      <c r="B46" s="10" t="s">
        <v>40</v>
      </c>
      <c r="C46" s="10"/>
      <c r="D46" s="37" t="s">
        <v>74</v>
      </c>
      <c r="E46" s="37" t="s">
        <v>20</v>
      </c>
      <c r="F46" s="26">
        <f>F47</f>
        <v>667.5</v>
      </c>
      <c r="G46" s="36">
        <f>G47</f>
        <v>667.5</v>
      </c>
      <c r="H46" s="13">
        <f t="shared" si="2"/>
        <v>1</v>
      </c>
      <c r="I46" s="71">
        <f>G46/G54</f>
        <v>0.0012666835569699556</v>
      </c>
      <c r="J46" s="61">
        <f>J47</f>
        <v>552.89</v>
      </c>
      <c r="K46" s="61">
        <f>K47</f>
        <v>552.89</v>
      </c>
      <c r="L46" s="13">
        <f t="shared" si="1"/>
        <v>1</v>
      </c>
      <c r="M46" s="55">
        <f>K46/K54</f>
        <v>0.0007973352377115871</v>
      </c>
    </row>
    <row r="47" spans="1:13" s="39" customFormat="1" ht="18" customHeight="1">
      <c r="A47" s="20" t="s">
        <v>75</v>
      </c>
      <c r="B47" s="22" t="s">
        <v>40</v>
      </c>
      <c r="C47" s="22" t="s">
        <v>29</v>
      </c>
      <c r="D47" s="37" t="s">
        <v>76</v>
      </c>
      <c r="E47" s="37"/>
      <c r="F47" s="73">
        <v>667.5</v>
      </c>
      <c r="G47" s="70">
        <v>667.5</v>
      </c>
      <c r="H47" s="19">
        <f t="shared" si="2"/>
        <v>1</v>
      </c>
      <c r="I47" s="72">
        <f>G47/G54</f>
        <v>0.0012666835569699556</v>
      </c>
      <c r="J47" s="73">
        <v>552.89</v>
      </c>
      <c r="K47" s="70">
        <v>552.89</v>
      </c>
      <c r="L47" s="19">
        <f t="shared" si="1"/>
        <v>1</v>
      </c>
      <c r="M47" s="56">
        <f>K47/K54</f>
        <v>0.0007973352377115871</v>
      </c>
    </row>
    <row r="48" spans="1:13" ht="19.5" customHeight="1">
      <c r="A48" s="40" t="s">
        <v>77</v>
      </c>
      <c r="B48" s="41" t="s">
        <v>26</v>
      </c>
      <c r="C48" s="41"/>
      <c r="D48" s="42"/>
      <c r="E48" s="42"/>
      <c r="F48" s="43">
        <f>F49</f>
        <v>1900</v>
      </c>
      <c r="G48" s="44">
        <f>G49</f>
        <v>1328.93341</v>
      </c>
      <c r="H48" s="13">
        <f t="shared" si="2"/>
        <v>0.6994386368421053</v>
      </c>
      <c r="I48" s="71">
        <f>G48/G54</f>
        <v>0.0025218548295955242</v>
      </c>
      <c r="J48" s="67">
        <f>J49</f>
        <v>930</v>
      </c>
      <c r="K48" s="68">
        <f>K49</f>
        <v>840.22113</v>
      </c>
      <c r="L48" s="13">
        <f t="shared" si="1"/>
        <v>0.9034635806451613</v>
      </c>
      <c r="M48" s="55">
        <f>K48/K54</f>
        <v>0.0012117019921120808</v>
      </c>
    </row>
    <row r="49" spans="1:13" ht="27" customHeight="1">
      <c r="A49" s="28" t="s">
        <v>78</v>
      </c>
      <c r="B49" s="45">
        <v>13</v>
      </c>
      <c r="C49" s="46" t="s">
        <v>11</v>
      </c>
      <c r="D49" s="47"/>
      <c r="E49" s="47"/>
      <c r="F49" s="70">
        <v>1900</v>
      </c>
      <c r="G49" s="73">
        <v>1328.93341</v>
      </c>
      <c r="H49" s="19">
        <f t="shared" si="2"/>
        <v>0.6994386368421053</v>
      </c>
      <c r="I49" s="72">
        <f>G49/G54</f>
        <v>0.0025218548295955242</v>
      </c>
      <c r="J49" s="70">
        <v>930</v>
      </c>
      <c r="K49" s="73">
        <v>840.22113</v>
      </c>
      <c r="L49" s="19">
        <f t="shared" si="1"/>
        <v>0.9034635806451613</v>
      </c>
      <c r="M49" s="56">
        <f>K49/K54</f>
        <v>0.0012117019921120808</v>
      </c>
    </row>
    <row r="50" spans="1:13" s="39" customFormat="1" ht="19.5" customHeight="1">
      <c r="A50" s="29" t="s">
        <v>79</v>
      </c>
      <c r="B50" s="10" t="s">
        <v>80</v>
      </c>
      <c r="C50" s="10"/>
      <c r="D50" s="48"/>
      <c r="E50" s="48"/>
      <c r="F50" s="49">
        <f>SUM(F51:F53)</f>
        <v>11726.100999999999</v>
      </c>
      <c r="G50" s="49">
        <f>SUM(G51:G53)</f>
        <v>11676.958129999999</v>
      </c>
      <c r="H50" s="13">
        <f t="shared" si="2"/>
        <v>0.9958091039809397</v>
      </c>
      <c r="I50" s="71">
        <f>G50/G54</f>
        <v>0.02215881776583916</v>
      </c>
      <c r="J50" s="69">
        <f>SUM(J51:J53)</f>
        <v>8405.231</v>
      </c>
      <c r="K50" s="69">
        <f>SUM(K51:K53)</f>
        <v>8405.231</v>
      </c>
      <c r="L50" s="13">
        <f t="shared" si="1"/>
        <v>1</v>
      </c>
      <c r="M50" s="55">
        <f>K50/K54</f>
        <v>0.012121374699136902</v>
      </c>
    </row>
    <row r="51" spans="1:13" s="50" customFormat="1" ht="18" customHeight="1">
      <c r="A51" s="31" t="s">
        <v>81</v>
      </c>
      <c r="B51" s="22" t="s">
        <v>80</v>
      </c>
      <c r="C51" s="22" t="s">
        <v>11</v>
      </c>
      <c r="D51" s="18" t="s">
        <v>37</v>
      </c>
      <c r="E51" s="18"/>
      <c r="F51" s="73">
        <v>6257</v>
      </c>
      <c r="G51" s="70">
        <v>6257</v>
      </c>
      <c r="H51" s="19">
        <f t="shared" si="2"/>
        <v>1</v>
      </c>
      <c r="I51" s="72">
        <f>G51/G54</f>
        <v>0.011873616503312378</v>
      </c>
      <c r="J51" s="73">
        <v>7500</v>
      </c>
      <c r="K51" s="70">
        <v>7500</v>
      </c>
      <c r="L51" s="19">
        <f t="shared" si="1"/>
        <v>1</v>
      </c>
      <c r="M51" s="56">
        <f>K51/J54</f>
        <v>0.010663801842235563</v>
      </c>
    </row>
    <row r="52" spans="1:13" s="50" customFormat="1" ht="18" customHeight="1">
      <c r="A52" s="31" t="s">
        <v>84</v>
      </c>
      <c r="B52" s="22" t="s">
        <v>80</v>
      </c>
      <c r="C52" s="22" t="s">
        <v>29</v>
      </c>
      <c r="D52" s="18"/>
      <c r="E52" s="18"/>
      <c r="F52" s="73">
        <v>400</v>
      </c>
      <c r="G52" s="70">
        <v>400</v>
      </c>
      <c r="H52" s="19">
        <v>0</v>
      </c>
      <c r="I52" s="72">
        <f>G52/G54</f>
        <v>0.000759061307547539</v>
      </c>
      <c r="J52" s="73">
        <v>0</v>
      </c>
      <c r="K52" s="70">
        <v>0</v>
      </c>
      <c r="L52" s="19">
        <v>0</v>
      </c>
      <c r="M52" s="56">
        <f>K52/J54</f>
        <v>0</v>
      </c>
    </row>
    <row r="53" spans="1:13" s="50" customFormat="1" ht="18" customHeight="1">
      <c r="A53" s="31" t="s">
        <v>82</v>
      </c>
      <c r="B53" s="22" t="s">
        <v>80</v>
      </c>
      <c r="C53" s="22" t="s">
        <v>12</v>
      </c>
      <c r="D53" s="18"/>
      <c r="E53" s="18"/>
      <c r="F53" s="74">
        <v>5069.101</v>
      </c>
      <c r="G53" s="75">
        <v>5019.95813</v>
      </c>
      <c r="H53" s="19">
        <f t="shared" si="2"/>
        <v>0.990305407211259</v>
      </c>
      <c r="I53" s="72">
        <f>G53/G54</f>
        <v>0.009526139954979246</v>
      </c>
      <c r="J53" s="73">
        <v>905.231</v>
      </c>
      <c r="K53" s="70">
        <v>905.231</v>
      </c>
      <c r="L53" s="19">
        <v>0</v>
      </c>
      <c r="M53" s="56">
        <f>K53/K54</f>
        <v>0.0013054542034923724</v>
      </c>
    </row>
    <row r="54" spans="1:13" s="52" customFormat="1" ht="21" customHeight="1">
      <c r="A54" s="9" t="s">
        <v>83</v>
      </c>
      <c r="B54" s="25"/>
      <c r="C54" s="51"/>
      <c r="D54" s="18" t="s">
        <v>37</v>
      </c>
      <c r="E54" s="18" t="s">
        <v>20</v>
      </c>
      <c r="F54" s="12">
        <f>F9+F14+F18+F24+F28+F34+F36+F42+F46+F48+F50+F16</f>
        <v>562416.25873</v>
      </c>
      <c r="G54" s="12">
        <f>G9+G14+G18+G24+G28+G34+G36+G42+G46+G48+G50+G16</f>
        <v>526966.6574</v>
      </c>
      <c r="H54" s="13">
        <f t="shared" si="2"/>
        <v>0.9369691029024495</v>
      </c>
      <c r="I54" s="71">
        <v>1</v>
      </c>
      <c r="J54" s="12">
        <f>J9+J14+J18+J24+J28+J34+J36+J42+J46+J48+J50+J16</f>
        <v>703313.89414</v>
      </c>
      <c r="K54" s="12">
        <f>K9+K14+K18+K24+K28+K34+K36+K42+K46+K48+K50+K16</f>
        <v>693422.25685</v>
      </c>
      <c r="L54" s="13">
        <f t="shared" si="1"/>
        <v>0.9859356720058896</v>
      </c>
      <c r="M54" s="55">
        <f>K54/K54</f>
        <v>1</v>
      </c>
    </row>
    <row r="55" spans="6:7" ht="15.75" customHeight="1">
      <c r="F55" s="66"/>
      <c r="G55" s="66"/>
    </row>
    <row r="56" spans="6:11" ht="12.75">
      <c r="F56" s="66"/>
      <c r="G56" s="66"/>
      <c r="K56" s="66"/>
    </row>
    <row r="57" spans="6:7" ht="12.75">
      <c r="F57" s="66"/>
      <c r="G57" s="66"/>
    </row>
    <row r="58" spans="6:7" ht="12.75">
      <c r="F58" s="66"/>
      <c r="G58" s="66"/>
    </row>
    <row r="59" spans="6:7" ht="12.75">
      <c r="F59" s="66"/>
      <c r="G59" s="66"/>
    </row>
    <row r="60" spans="6:7" ht="12.75">
      <c r="F60" s="66"/>
      <c r="G60" s="66"/>
    </row>
    <row r="61" spans="6:7" ht="12.75">
      <c r="F61" s="66"/>
      <c r="G61" s="66"/>
    </row>
    <row r="62" spans="6:7" ht="12.75">
      <c r="F62" s="66"/>
      <c r="G62" s="66"/>
    </row>
    <row r="63" spans="6:7" ht="12.75">
      <c r="F63" s="66"/>
      <c r="G63" s="66"/>
    </row>
    <row r="64" spans="6:7" ht="12.75">
      <c r="F64" s="66"/>
      <c r="G64" s="66"/>
    </row>
    <row r="65" spans="6:7" ht="12.75">
      <c r="F65" s="66"/>
      <c r="G65" s="66"/>
    </row>
    <row r="66" spans="6:7" ht="12.75">
      <c r="F66" s="66"/>
      <c r="G66" s="66"/>
    </row>
    <row r="67" spans="6:7" ht="12.75">
      <c r="F67" s="66"/>
      <c r="G67" s="66"/>
    </row>
    <row r="68" spans="6:7" ht="12.75">
      <c r="F68" s="66"/>
      <c r="G68" s="66"/>
    </row>
    <row r="69" spans="6:7" ht="12.75">
      <c r="F69" s="66"/>
      <c r="G69" s="66"/>
    </row>
    <row r="70" spans="6:7" ht="12.75">
      <c r="F70" s="66"/>
      <c r="G70" s="66"/>
    </row>
    <row r="71" spans="6:7" ht="12.75">
      <c r="F71" s="66"/>
      <c r="G71" s="66"/>
    </row>
    <row r="72" spans="6:7" ht="12.75">
      <c r="F72" s="66"/>
      <c r="G72" s="66"/>
    </row>
    <row r="73" spans="6:7" ht="12.75">
      <c r="F73" s="66"/>
      <c r="G73" s="66"/>
    </row>
    <row r="74" spans="6:7" ht="12.75">
      <c r="F74" s="66"/>
      <c r="G74" s="66"/>
    </row>
    <row r="75" spans="6:7" ht="12.75">
      <c r="F75" s="66"/>
      <c r="G75" s="66"/>
    </row>
    <row r="76" spans="6:7" ht="12.75">
      <c r="F76" s="66"/>
      <c r="G76" s="66"/>
    </row>
    <row r="77" spans="6:7" ht="12.75">
      <c r="F77" s="66"/>
      <c r="G77" s="66"/>
    </row>
    <row r="78" spans="6:7" ht="12.75">
      <c r="F78" s="66"/>
      <c r="G78" s="66"/>
    </row>
    <row r="79" spans="6:7" ht="12.75">
      <c r="F79" s="66"/>
      <c r="G79" s="66"/>
    </row>
    <row r="80" spans="6:7" ht="12.75">
      <c r="F80" s="66"/>
      <c r="G80" s="66"/>
    </row>
    <row r="81" spans="6:7" ht="12.75">
      <c r="F81" s="66"/>
      <c r="G81" s="66"/>
    </row>
    <row r="82" spans="6:7" ht="12.75">
      <c r="F82" s="66"/>
      <c r="G82" s="66"/>
    </row>
    <row r="83" spans="6:7" ht="12.75">
      <c r="F83" s="66"/>
      <c r="G83" s="66"/>
    </row>
  </sheetData>
  <mergeCells count="19">
    <mergeCell ref="E6:E7"/>
    <mergeCell ref="J6:J7"/>
    <mergeCell ref="K6:K7"/>
    <mergeCell ref="L1:M1"/>
    <mergeCell ref="L2:M2"/>
    <mergeCell ref="A4:M4"/>
    <mergeCell ref="A5:K5"/>
    <mergeCell ref="A6:A7"/>
    <mergeCell ref="B6:B7"/>
    <mergeCell ref="C6:C7"/>
    <mergeCell ref="D6:D7"/>
    <mergeCell ref="J8:M8"/>
    <mergeCell ref="F6:F7"/>
    <mergeCell ref="G6:G7"/>
    <mergeCell ref="H6:H7"/>
    <mergeCell ref="I6:I7"/>
    <mergeCell ref="F8:I8"/>
    <mergeCell ref="L6:L7"/>
    <mergeCell ref="M6:M7"/>
  </mergeCells>
  <printOptions/>
  <pageMargins left="0.590277777777778" right="0.590277777777778" top="0.39375" bottom="0.39375" header="0.511805555555555" footer="0.511805555555555"/>
  <pageSetup fitToHeight="1" fitToWidth="1" horizontalDpi="300" verticalDpi="3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filina-pc</dc:creator>
  <cp:keywords/>
  <dc:description/>
  <cp:lastModifiedBy>Пользователь</cp:lastModifiedBy>
  <cp:lastPrinted>2024-02-09T09:47:12Z</cp:lastPrinted>
  <dcterms:created xsi:type="dcterms:W3CDTF">2016-03-10T09:30:43Z</dcterms:created>
  <dcterms:modified xsi:type="dcterms:W3CDTF">2024-02-09T11:10:07Z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Reanimator Extreme Edition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