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625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J45" i="2" l="1"/>
  <c r="I45" i="2"/>
  <c r="K30" i="2"/>
  <c r="J59" i="2" l="1"/>
  <c r="J56" i="2"/>
  <c r="J50" i="2"/>
  <c r="J48" i="2"/>
  <c r="J46" i="2"/>
  <c r="J42" i="2"/>
  <c r="J40" i="2"/>
  <c r="J38" i="2"/>
  <c r="J33" i="2"/>
  <c r="J31" i="2"/>
  <c r="J29" i="2"/>
  <c r="J25" i="2"/>
  <c r="J20" i="2"/>
  <c r="J18" i="2"/>
  <c r="K18" i="2" s="1"/>
  <c r="J16" i="2"/>
  <c r="J11" i="2"/>
  <c r="K44" i="2"/>
  <c r="I29" i="2"/>
  <c r="K19" i="2"/>
  <c r="I18" i="2"/>
  <c r="K29" i="2" l="1"/>
  <c r="J10" i="2"/>
  <c r="I59" i="2"/>
  <c r="I56" i="2"/>
  <c r="I50" i="2"/>
  <c r="I42" i="2"/>
  <c r="I40" i="2"/>
  <c r="I38" i="2"/>
  <c r="I33" i="2"/>
  <c r="I31" i="2"/>
  <c r="I25" i="2"/>
  <c r="I20" i="2"/>
  <c r="I48" i="2"/>
  <c r="I46" i="2"/>
  <c r="I16" i="2"/>
  <c r="I11" i="2"/>
  <c r="J62" i="2" l="1"/>
  <c r="I10" i="2"/>
  <c r="K36" i="2"/>
  <c r="I62" i="2" l="1"/>
  <c r="K62" i="2" s="1"/>
  <c r="K22" i="2"/>
  <c r="K61" i="2" l="1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3" i="2"/>
  <c r="K42" i="2"/>
  <c r="K41" i="2"/>
  <c r="K40" i="2"/>
  <c r="K39" i="2"/>
  <c r="K38" i="2"/>
  <c r="K37" i="2"/>
  <c r="K34" i="2"/>
  <c r="K33" i="2"/>
  <c r="K32" i="2"/>
  <c r="K31" i="2"/>
  <c r="K28" i="2"/>
  <c r="K27" i="2"/>
  <c r="K26" i="2"/>
  <c r="K25" i="2"/>
  <c r="K24" i="2"/>
  <c r="K23" i="2"/>
  <c r="K21" i="2"/>
  <c r="K20" i="2"/>
  <c r="K17" i="2"/>
  <c r="K16" i="2"/>
  <c r="K15" i="2"/>
  <c r="K14" i="2"/>
  <c r="K13" i="2"/>
  <c r="K12" i="2"/>
  <c r="K11" i="2"/>
  <c r="K10" i="2"/>
</calcChain>
</file>

<file path=xl/sharedStrings.xml><?xml version="1.0" encoding="utf-8"?>
<sst xmlns="http://schemas.openxmlformats.org/spreadsheetml/2006/main" count="86" uniqueCount="61">
  <si>
    <t xml:space="preserve">                                                                                                            </t>
  </si>
  <si>
    <t/>
  </si>
  <si>
    <t>Физическая культура</t>
  </si>
  <si>
    <t>ФИЗИЧЕСКАЯ КУЛЬТУРА И СПОРТ</t>
  </si>
  <si>
    <t>Охрана семьи и детства</t>
  </si>
  <si>
    <t>Социальное обеспечение населения</t>
  </si>
  <si>
    <t>СОЦИАЛЬНАЯ ПОЛИТИКА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</si>
  <si>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</si>
  <si>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</si>
  <si>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</si>
  <si>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</si>
  <si>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</si>
  <si>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</si>
  <si>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Муниципальное учреждение "Районное управление образования и по делам молодежи"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</si>
  <si>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</si>
  <si>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ОБЩЕГО ХАРАКТЕРА БЮДЖЕТАМ БЮДЖЕТНОЙ СИСТЕМЫ РОССИЙСКОЙ ФЕДЕРАЦИИ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</si>
  <si>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</si>
  <si>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</si>
  <si>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Периодическая печать и издательства</t>
  </si>
  <si>
    <t>СРЕДСТВА МАССОВОЙ ИНФОРМАЦИИ</t>
  </si>
  <si>
    <t>Другие вопросы в области социальной политики</t>
  </si>
  <si>
    <t>Пенсионное обеспечение</t>
  </si>
  <si>
    <t>Культура</t>
  </si>
  <si>
    <t>КУЛЬТУРА, КИНЕМАТОГРАФИЯ</t>
  </si>
  <si>
    <t>Благоустройство</t>
  </si>
  <si>
    <t>Коммунальное хозяйство</t>
  </si>
  <si>
    <t>ЖИЛИЩНО-КОММУНАЛЬНОЕ ХОЗЯЙСТВО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</si>
  <si>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</si>
  <si>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</si>
  <si>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</si>
  <si>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</si>
  <si>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</si>
  <si>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Лахденпохского муниципального района</t>
  </si>
  <si>
    <t>подраздела</t>
  </si>
  <si>
    <t>раздела</t>
  </si>
  <si>
    <t>главного распорядителя средств бюджета Лахденпохского муниципального района</t>
  </si>
  <si>
    <t>Наименование</t>
  </si>
  <si>
    <t>Код</t>
  </si>
  <si>
    <t xml:space="preserve">Информация о расходовании средств бюджета Лахденпохского муниципального района  в разрезе глав, разделов и подразделов классификации расходов бюджетов бюджетной системы Российской Федерации </t>
  </si>
  <si>
    <t>Бюджетные ассигнования  (планы)</t>
  </si>
  <si>
    <t>% исполнения</t>
  </si>
  <si>
    <t>Судебная система</t>
  </si>
  <si>
    <t>Резервные фонды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</si>
  <si>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</si>
  <si>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</si>
  <si>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</si>
  <si>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</si>
  <si>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Жилищное хозяйство</t>
  </si>
  <si>
    <t>Общеэкономические вопросы</t>
  </si>
  <si>
    <t>Исполнение</t>
  </si>
  <si>
    <t>ИТОГО</t>
  </si>
  <si>
    <t>(тыс. рублей)</t>
  </si>
  <si>
    <t>Транспорт</t>
  </si>
  <si>
    <t>Прочие межбюджетные трансферты общего характера</t>
  </si>
  <si>
    <t>Спорт высших достижений</t>
  </si>
  <si>
    <t>в 3 квартале 2025 года</t>
  </si>
  <si>
    <t>2025 год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</si>
  <si>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</si>
  <si>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</si>
  <si>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ОХРАНА ОКРУЖАЮЩЕЙ СРЕДЫ</t>
  </si>
  <si>
    <t>Другие вопросы в области охраны окружающей среды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</si>
</sst>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;0.00"/>
    <numFmt numFmtId="165" formatCode="000"/>
    <numFmt numFmtId="166" formatCode="00"/>
  </numFmts>
  <fonts count="10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164" fontId="2" fillId="0" borderId="5" xfId="1" applyNumberFormat="1" applyFont="1" applyFill="1" applyBorder="1" applyAlignment="1" applyProtection="1">
      <protection hidden="1"/>
    </xf>
    <xf numFmtId="164" fontId="2" fillId="0" borderId="2" xfId="1" applyNumberFormat="1" applyFont="1" applyFill="1" applyBorder="1" applyAlignment="1" applyProtection="1">
      <protection hidden="1"/>
    </xf>
    <xf numFmtId="0" fontId="2" fillId="0" borderId="0" xfId="1" applyFont="1" applyProtection="1">
      <protection hidden="1"/>
    </xf>
    <xf numFmtId="0" fontId="2" fillId="0" borderId="15" xfId="1" applyNumberFormat="1" applyFont="1" applyFill="1" applyBorder="1" applyAlignment="1" applyProtection="1">
      <protection hidden="1"/>
    </xf>
    <xf numFmtId="0" fontId="2" fillId="0" borderId="22" xfId="1" applyNumberFormat="1" applyFont="1" applyFill="1" applyBorder="1" applyAlignment="1" applyProtection="1">
      <protection hidden="1"/>
    </xf>
    <xf numFmtId="164" fontId="2" fillId="0" borderId="26" xfId="1" applyNumberFormat="1" applyFont="1" applyFill="1" applyBorder="1" applyAlignment="1" applyProtection="1">
      <protection hidden="1"/>
    </xf>
    <xf numFmtId="165" fontId="2" fillId="0" borderId="3" xfId="1" applyNumberFormat="1" applyFont="1" applyFill="1" applyBorder="1" applyAlignment="1" applyProtection="1">
      <protection hidden="1"/>
    </xf>
    <xf numFmtId="166" fontId="2" fillId="0" borderId="3" xfId="1" applyNumberFormat="1" applyFont="1" applyFill="1" applyBorder="1" applyAlignment="1" applyProtection="1">
      <protection hidden="1"/>
    </xf>
    <xf numFmtId="164" fontId="3" fillId="0" borderId="20" xfId="1" applyNumberFormat="1" applyFont="1" applyFill="1" applyBorder="1" applyAlignment="1" applyProtection="1">
      <protection hidden="1"/>
    </xf>
    <xf numFmtId="165" fontId="2" fillId="0" borderId="6" xfId="1" applyNumberFormat="1" applyFont="1" applyFill="1" applyBorder="1" applyAlignment="1" applyProtection="1">
      <protection hidden="1"/>
    </xf>
    <xf numFmtId="166" fontId="2" fillId="0" borderId="6" xfId="1" applyNumberFormat="1" applyFont="1" applyFill="1" applyBorder="1" applyAlignment="1" applyProtection="1">
      <protection hidden="1"/>
    </xf>
    <xf numFmtId="165" fontId="2" fillId="0" borderId="23" xfId="1" applyNumberFormat="1" applyFont="1" applyFill="1" applyBorder="1" applyAlignment="1" applyProtection="1">
      <protection hidden="1"/>
    </xf>
    <xf numFmtId="166" fontId="2" fillId="0" borderId="23" xfId="1" applyNumberFormat="1" applyFont="1" applyFill="1" applyBorder="1" applyAlignment="1" applyProtection="1"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alignment horizontal="center" wrapText="1"/>
      <protection hidden="1"/>
    </xf>
    <xf numFmtId="166" fontId="2" fillId="0" borderId="28" xfId="1" applyNumberFormat="1" applyFont="1" applyFill="1" applyBorder="1" applyAlignment="1" applyProtection="1">
      <protection hidden="1"/>
    </xf>
    <xf numFmtId="166" fontId="2" fillId="0" borderId="27" xfId="1" applyNumberFormat="1" applyFont="1" applyFill="1" applyBorder="1" applyAlignment="1" applyProtection="1">
      <protection hidden="1"/>
    </xf>
    <xf numFmtId="166" fontId="2" fillId="0" borderId="29" xfId="1" applyNumberFormat="1" applyFont="1" applyFill="1" applyBorder="1" applyAlignment="1" applyProtection="1">
      <protection hidden="1"/>
    </xf>
    <xf numFmtId="164" fontId="2" fillId="0" borderId="33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alignment horizontal="right" vertical="top" wrapText="1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2" fillId="0" borderId="0" xfId="0" applyFont="1"/>
    <xf numFmtId="0" fontId="2" fillId="0" borderId="0" xfId="1" applyNumberFormat="1" applyFont="1" applyFill="1" applyAlignment="1" applyProtection="1">
      <protection hidden="1"/>
    </xf>
    <xf numFmtId="0" fontId="6" fillId="0" borderId="0" xfId="1" applyNumberFormat="1" applyFont="1" applyFill="1" applyAlignment="1" applyProtection="1">
      <protection hidden="1"/>
    </xf>
    <xf numFmtId="0" fontId="6" fillId="0" borderId="1" xfId="1" applyNumberFormat="1" applyFont="1" applyFill="1" applyBorder="1" applyAlignment="1" applyProtection="1">
      <protection hidden="1"/>
    </xf>
    <xf numFmtId="0" fontId="6" fillId="0" borderId="19" xfId="1" applyNumberFormat="1" applyFont="1" applyFill="1" applyBorder="1" applyAlignment="1" applyProtection="1">
      <alignment horizontal="centerContinuous"/>
      <protection hidden="1"/>
    </xf>
    <xf numFmtId="0" fontId="6" fillId="0" borderId="8" xfId="1" applyNumberFormat="1" applyFont="1" applyFill="1" applyBorder="1" applyAlignment="1" applyProtection="1">
      <alignment horizontal="centerContinuous"/>
      <protection hidden="1"/>
    </xf>
    <xf numFmtId="0" fontId="6" fillId="0" borderId="0" xfId="1" applyNumberFormat="1" applyFont="1" applyFill="1" applyBorder="1" applyAlignment="1" applyProtection="1">
      <protection hidden="1"/>
    </xf>
    <xf numFmtId="0" fontId="6" fillId="0" borderId="13" xfId="1" applyNumberFormat="1" applyFont="1" applyFill="1" applyBorder="1" applyAlignment="1" applyProtection="1">
      <alignment horizontal="center" vertical="top" wrapText="1"/>
      <protection hidden="1"/>
    </xf>
    <xf numFmtId="0" fontId="6" fillId="0" borderId="14" xfId="1" applyNumberFormat="1" applyFont="1" applyFill="1" applyBorder="1" applyAlignment="1" applyProtection="1">
      <alignment horizontal="center" vertical="top" wrapText="1"/>
      <protection hidden="1"/>
    </xf>
    <xf numFmtId="0" fontId="6" fillId="0" borderId="11" xfId="1" applyNumberFormat="1" applyFont="1" applyFill="1" applyBorder="1" applyAlignment="1" applyProtection="1">
      <alignment horizontal="center"/>
      <protection hidden="1"/>
    </xf>
    <xf numFmtId="0" fontId="6" fillId="0" borderId="12" xfId="1" applyNumberFormat="1" applyFont="1" applyFill="1" applyBorder="1" applyAlignment="1" applyProtection="1">
      <alignment horizontal="center"/>
      <protection hidden="1"/>
    </xf>
    <xf numFmtId="0" fontId="7" fillId="0" borderId="0" xfId="1" applyNumberFormat="1" applyFont="1" applyFill="1" applyBorder="1" applyAlignment="1" applyProtection="1">
      <protection hidden="1"/>
    </xf>
    <xf numFmtId="0" fontId="3" fillId="0" borderId="0" xfId="0" applyFont="1"/>
    <xf numFmtId="0" fontId="7" fillId="0" borderId="0" xfId="1" applyNumberFormat="1" applyFont="1" applyFill="1" applyAlignment="1" applyProtection="1">
      <protection hidden="1"/>
    </xf>
    <xf numFmtId="0" fontId="6" fillId="0" borderId="21" xfId="1" applyNumberFormat="1" applyFont="1" applyFill="1" applyBorder="1" applyAlignment="1" applyProtection="1">
      <protection hidden="1"/>
    </xf>
    <xf numFmtId="0" fontId="7" fillId="0" borderId="15" xfId="1" applyNumberFormat="1" applyFont="1" applyFill="1" applyBorder="1" applyAlignment="1" applyProtection="1">
      <protection hidden="1"/>
    </xf>
    <xf numFmtId="0" fontId="2" fillId="0" borderId="0" xfId="0" applyFont="1" applyFill="1"/>
    <xf numFmtId="0" fontId="4" fillId="0" borderId="14" xfId="1" applyNumberFormat="1" applyFont="1" applyFill="1" applyBorder="1" applyAlignment="1" applyProtection="1">
      <alignment horizontal="center" vertical="top" wrapText="1"/>
      <protection hidden="1"/>
    </xf>
    <xf numFmtId="0" fontId="4" fillId="0" borderId="12" xfId="1" applyNumberFormat="1" applyFont="1" applyFill="1" applyBorder="1" applyAlignment="1" applyProtection="1">
      <alignment horizontal="center" vertical="top"/>
      <protection hidden="1"/>
    </xf>
    <xf numFmtId="0" fontId="4" fillId="0" borderId="1" xfId="1" applyNumberFormat="1" applyFont="1" applyFill="1" applyBorder="1" applyAlignment="1" applyProtection="1">
      <alignment horizontal="center" vertical="top"/>
      <protection hidden="1"/>
    </xf>
    <xf numFmtId="0" fontId="3" fillId="0" borderId="12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 vertical="center"/>
      <protection hidden="1"/>
    </xf>
    <xf numFmtId="0" fontId="3" fillId="0" borderId="9" xfId="1" applyNumberFormat="1" applyFont="1" applyFill="1" applyBorder="1" applyAlignment="1" applyProtection="1">
      <alignment horizontal="center"/>
      <protection hidden="1"/>
    </xf>
    <xf numFmtId="1" fontId="3" fillId="0" borderId="0" xfId="1" applyNumberFormat="1" applyFont="1" applyFill="1" applyAlignment="1" applyProtection="1">
      <protection hidden="1"/>
    </xf>
    <xf numFmtId="164" fontId="8" fillId="0" borderId="5" xfId="0" applyNumberFormat="1" applyFont="1" applyFill="1" applyBorder="1" applyAlignment="1" applyProtection="1">
      <protection hidden="1"/>
    </xf>
    <xf numFmtId="164" fontId="8" fillId="0" borderId="2" xfId="0" applyNumberFormat="1" applyFont="1" applyFill="1" applyBorder="1" applyAlignment="1" applyProtection="1">
      <protection hidden="1"/>
    </xf>
    <xf numFmtId="164" fontId="8" fillId="0" borderId="26" xfId="0" applyNumberFormat="1" applyFont="1" applyFill="1" applyBorder="1" applyAlignment="1" applyProtection="1">
      <protection hidden="1"/>
    </xf>
    <xf numFmtId="4" fontId="8" fillId="0" borderId="20" xfId="0" applyNumberFormat="1" applyFont="1" applyBorder="1" applyProtection="1">
      <protection hidden="1"/>
    </xf>
    <xf numFmtId="164" fontId="9" fillId="0" borderId="3" xfId="0" applyNumberFormat="1" applyFont="1" applyFill="1" applyBorder="1" applyAlignment="1" applyProtection="1">
      <protection hidden="1"/>
    </xf>
    <xf numFmtId="164" fontId="9" fillId="0" borderId="3" xfId="0" applyNumberFormat="1" applyFont="1" applyFill="1" applyBorder="1" applyAlignment="1" applyProtection="1">
      <protection hidden="1"/>
    </xf>
    <xf numFmtId="164" fontId="9" fillId="0" borderId="3" xfId="0" applyNumberFormat="1" applyFont="1" applyFill="1" applyBorder="1" applyAlignment="1" applyProtection="1">
      <protection hidden="1"/>
    </xf>
    <xf numFmtId="164" fontId="9" fillId="0" borderId="3" xfId="0" applyNumberFormat="1" applyFont="1" applyFill="1" applyBorder="1" applyAlignment="1" applyProtection="1">
      <protection hidden="1"/>
    </xf>
    <xf numFmtId="164" fontId="9" fillId="0" borderId="3" xfId="0" applyNumberFormat="1" applyFont="1" applyFill="1" applyBorder="1" applyAlignment="1" applyProtection="1">
      <protection hidden="1"/>
    </xf>
    <xf numFmtId="164" fontId="9" fillId="0" borderId="3" xfId="0" applyNumberFormat="1" applyFont="1" applyFill="1" applyBorder="1" applyAlignment="1" applyProtection="1">
      <protection hidden="1"/>
    </xf>
    <xf numFmtId="164" fontId="9" fillId="0" borderId="3" xfId="0" applyNumberFormat="1" applyFont="1" applyFill="1" applyBorder="1" applyAlignment="1" applyProtection="1">
      <protection hidden="1"/>
    </xf>
    <xf numFmtId="164" fontId="9" fillId="0" borderId="3" xfId="0" applyNumberFormat="1" applyFont="1" applyFill="1" applyBorder="1" applyAlignment="1" applyProtection="1">
      <protection hidden="1"/>
    </xf>
    <xf numFmtId="164" fontId="9" fillId="0" borderId="3" xfId="0" applyNumberFormat="1" applyFont="1" applyFill="1" applyBorder="1" applyAlignment="1" applyProtection="1">
      <protection hidden="1"/>
    </xf>
    <xf numFmtId="164" fontId="9" fillId="0" borderId="3" xfId="0" applyNumberFormat="1" applyFont="1" applyFill="1" applyBorder="1" applyAlignment="1" applyProtection="1">
      <protection hidden="1"/>
    </xf>
    <xf numFmtId="164" fontId="9" fillId="0" borderId="3" xfId="0" applyNumberFormat="1" applyFont="1" applyFill="1" applyBorder="1" applyAlignment="1" applyProtection="1">
      <protection hidden="1"/>
    </xf>
    <xf numFmtId="164" fontId="9" fillId="0" borderId="34" xfId="0" applyNumberFormat="1" applyFont="1" applyFill="1" applyBorder="1" applyAlignment="1" applyProtection="1">
      <protection hidden="1"/>
    </xf>
    <xf numFmtId="164" fontId="9" fillId="0" borderId="3" xfId="0" applyNumberFormat="1" applyFont="1" applyFill="1" applyBorder="1" applyAlignment="1" applyProtection="1">
      <protection hidden="1"/>
    </xf>
    <xf numFmtId="164" fontId="9" fillId="0" borderId="3" xfId="0" applyNumberFormat="1" applyFont="1" applyFill="1" applyBorder="1" applyAlignment="1" applyProtection="1">
      <protection hidden="1"/>
    </xf>
    <xf numFmtId="165" fontId="2" fillId="0" borderId="4" xfId="1" applyNumberFormat="1" applyFont="1" applyFill="1" applyBorder="1" applyAlignment="1" applyProtection="1">
      <alignment wrapText="1"/>
      <protection hidden="1"/>
    </xf>
    <xf numFmtId="165" fontId="2" fillId="0" borderId="3" xfId="1" applyNumberFormat="1" applyFont="1" applyFill="1" applyBorder="1" applyAlignment="1" applyProtection="1">
      <alignment wrapText="1"/>
      <protection hidden="1"/>
    </xf>
    <xf numFmtId="0" fontId="6" fillId="0" borderId="5" xfId="1" applyNumberFormat="1" applyFont="1" applyFill="1" applyBorder="1" applyAlignment="1" applyProtection="1">
      <alignment horizontal="center" vertical="center"/>
      <protection hidden="1"/>
    </xf>
    <xf numFmtId="0" fontId="3" fillId="0" borderId="5" xfId="1" applyNumberFormat="1" applyFont="1" applyFill="1" applyBorder="1" applyAlignment="1" applyProtection="1">
      <alignment horizontal="center" vertical="center"/>
      <protection hidden="1"/>
    </xf>
    <xf numFmtId="165" fontId="2" fillId="0" borderId="7" xfId="1" applyNumberFormat="1" applyFont="1" applyFill="1" applyBorder="1" applyAlignment="1" applyProtection="1">
      <alignment vertical="top" wrapText="1"/>
      <protection hidden="1"/>
    </xf>
    <xf numFmtId="165" fontId="2" fillId="0" borderId="6" xfId="1" applyNumberFormat="1" applyFont="1" applyFill="1" applyBorder="1" applyAlignment="1" applyProtection="1">
      <alignment vertical="top" wrapText="1"/>
      <protection hidden="1"/>
    </xf>
    <xf numFmtId="0" fontId="6" fillId="0" borderId="16" xfId="1" applyNumberFormat="1" applyFont="1" applyFill="1" applyBorder="1" applyAlignment="1" applyProtection="1">
      <alignment horizontal="center" vertical="center"/>
      <protection hidden="1"/>
    </xf>
    <xf numFmtId="0" fontId="6" fillId="0" borderId="17" xfId="1" applyNumberFormat="1" applyFont="1" applyFill="1" applyBorder="1" applyAlignment="1" applyProtection="1">
      <alignment horizontal="center" vertical="center"/>
      <protection hidden="1"/>
    </xf>
    <xf numFmtId="0" fontId="6" fillId="0" borderId="24" xfId="1" applyNumberFormat="1" applyFont="1" applyFill="1" applyBorder="1" applyAlignment="1" applyProtection="1">
      <alignment horizontal="center" vertical="center"/>
      <protection hidden="1"/>
    </xf>
    <xf numFmtId="0" fontId="6" fillId="0" borderId="19" xfId="1" applyNumberFormat="1" applyFont="1" applyFill="1" applyBorder="1" applyAlignment="1" applyProtection="1">
      <alignment horizontal="center"/>
      <protection hidden="1"/>
    </xf>
    <xf numFmtId="0" fontId="6" fillId="0" borderId="8" xfId="1" applyNumberFormat="1" applyFont="1" applyFill="1" applyBorder="1" applyAlignment="1" applyProtection="1">
      <alignment horizontal="center"/>
      <protection hidden="1"/>
    </xf>
    <xf numFmtId="0" fontId="6" fillId="0" borderId="18" xfId="1" applyNumberFormat="1" applyFont="1" applyFill="1" applyBorder="1" applyAlignment="1" applyProtection="1">
      <alignment horizontal="center"/>
      <protection hidden="1"/>
    </xf>
    <xf numFmtId="165" fontId="2" fillId="2" borderId="31" xfId="1" applyNumberFormat="1" applyFont="1" applyFill="1" applyBorder="1" applyAlignment="1" applyProtection="1">
      <alignment vertical="top" wrapText="1"/>
      <protection hidden="1"/>
    </xf>
    <xf numFmtId="165" fontId="2" fillId="2" borderId="30" xfId="1" applyNumberFormat="1" applyFont="1" applyFill="1" applyBorder="1" applyAlignment="1" applyProtection="1">
      <alignment vertical="top" wrapText="1"/>
      <protection hidden="1"/>
    </xf>
    <xf numFmtId="165" fontId="2" fillId="2" borderId="32" xfId="1" applyNumberFormat="1" applyFont="1" applyFill="1" applyBorder="1" applyAlignment="1" applyProtection="1">
      <alignment vertical="top" wrapText="1"/>
      <protection hidden="1"/>
    </xf>
    <xf numFmtId="165" fontId="2" fillId="0" borderId="25" xfId="1" applyNumberFormat="1" applyFont="1" applyFill="1" applyBorder="1" applyAlignment="1" applyProtection="1">
      <alignment wrapText="1"/>
      <protection hidden="1"/>
    </xf>
    <xf numFmtId="165" fontId="2" fillId="0" borderId="23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alignment horizontal="center" vertical="top" wrapText="1"/>
      <protection hidden="1"/>
    </xf>
    <xf numFmtId="0" fontId="2" fillId="0" borderId="0" xfId="1" applyNumberFormat="1" applyFont="1" applyFill="1" applyAlignment="1" applyProtection="1">
      <alignment horizontal="center" wrapText="1"/>
      <protection hidden="1"/>
    </xf>
    <xf numFmtId="164" fontId="9" fillId="0" borderId="27" xfId="0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tabSelected="1" topLeftCell="A40" zoomScale="110" zoomScaleNormal="110" workbookViewId="0">
      <selection activeCell="M58" sqref="M58"/>
    </sheetView>
  </sheetViews>
  <sheetFormatPr defaultRowHeight="12.75" x14ac:dyDescent="0.2"/>
  <cols>
    <col min="1" max="1" width="2.5703125" style="22" customWidth="1"/>
    <col min="2" max="2" width="13.28515625" style="22" customWidth="1"/>
    <col min="3" max="4" width="9.140625" style="22"/>
    <col min="5" max="5" width="9.140625" style="22" customWidth="1"/>
    <col min="6" max="6" width="9.28515625" style="22" bestFit="1" customWidth="1"/>
    <col min="7" max="7" width="7.7109375" style="22" customWidth="1"/>
    <col min="8" max="8" width="7.42578125" style="22" customWidth="1"/>
    <col min="9" max="9" width="11.85546875" style="38" customWidth="1"/>
    <col min="10" max="10" width="11.42578125" style="38" customWidth="1"/>
    <col min="11" max="11" width="12" style="22" customWidth="1"/>
    <col min="12" max="16384" width="9.140625" style="22"/>
  </cols>
  <sheetData>
    <row r="1" spans="1:12" x14ac:dyDescent="0.2">
      <c r="A1" s="3"/>
      <c r="B1" s="3"/>
      <c r="C1" s="3"/>
      <c r="D1" s="3"/>
      <c r="E1" s="3"/>
      <c r="F1" s="20"/>
      <c r="G1" s="20"/>
      <c r="H1" s="20"/>
      <c r="I1" s="14"/>
      <c r="J1" s="14"/>
      <c r="K1" s="21"/>
      <c r="L1" s="3"/>
    </row>
    <row r="2" spans="1:12" ht="16.5" customHeight="1" x14ac:dyDescent="0.2">
      <c r="A2" s="3"/>
      <c r="B2" s="3"/>
      <c r="C2" s="3"/>
      <c r="D2" s="3"/>
      <c r="E2" s="3"/>
      <c r="F2" s="23"/>
      <c r="G2" s="23"/>
      <c r="H2" s="23"/>
      <c r="I2" s="14"/>
      <c r="J2" s="14"/>
      <c r="K2" s="3"/>
      <c r="L2" s="3"/>
    </row>
    <row r="3" spans="1:12" ht="30.75" customHeight="1" x14ac:dyDescent="0.2">
      <c r="A3" s="15"/>
      <c r="B3" s="81" t="s">
        <v>38</v>
      </c>
      <c r="C3" s="81"/>
      <c r="D3" s="81"/>
      <c r="E3" s="81"/>
      <c r="F3" s="81"/>
      <c r="G3" s="81"/>
      <c r="H3" s="81"/>
      <c r="I3" s="81"/>
      <c r="J3" s="81"/>
      <c r="K3" s="81"/>
      <c r="L3" s="3"/>
    </row>
    <row r="4" spans="1:12" x14ac:dyDescent="0.2">
      <c r="A4" s="15"/>
      <c r="B4" s="15"/>
      <c r="C4" s="15"/>
      <c r="D4" s="15"/>
      <c r="E4" s="82" t="s">
        <v>55</v>
      </c>
      <c r="F4" s="82"/>
      <c r="G4" s="82"/>
      <c r="H4" s="82"/>
      <c r="I4" s="14"/>
      <c r="J4" s="14"/>
      <c r="K4" s="3"/>
      <c r="L4" s="3"/>
    </row>
    <row r="5" spans="1:12" x14ac:dyDescent="0.2">
      <c r="A5" s="15"/>
      <c r="B5" s="15"/>
      <c r="C5" s="15"/>
      <c r="D5" s="15"/>
      <c r="E5" s="15"/>
      <c r="F5" s="15"/>
      <c r="G5" s="15"/>
      <c r="H5" s="15"/>
      <c r="I5" s="14"/>
      <c r="J5" s="14"/>
      <c r="K5" s="3"/>
      <c r="L5" s="3"/>
    </row>
    <row r="6" spans="1:12" ht="13.5" thickBot="1" x14ac:dyDescent="0.25">
      <c r="A6" s="24"/>
      <c r="B6" s="24"/>
      <c r="C6" s="24"/>
      <c r="D6" s="24"/>
      <c r="E6" s="24"/>
      <c r="F6" s="24"/>
      <c r="G6" s="24"/>
      <c r="H6" s="24"/>
      <c r="I6" s="14"/>
      <c r="J6" s="14"/>
      <c r="K6" s="3" t="s">
        <v>51</v>
      </c>
      <c r="L6" s="3"/>
    </row>
    <row r="7" spans="1:12" x14ac:dyDescent="0.2">
      <c r="A7" s="25"/>
      <c r="B7" s="26"/>
      <c r="C7" s="27"/>
      <c r="D7" s="27"/>
      <c r="E7" s="27"/>
      <c r="F7" s="66" t="s">
        <v>37</v>
      </c>
      <c r="G7" s="66"/>
      <c r="H7" s="66"/>
      <c r="I7" s="67" t="s">
        <v>56</v>
      </c>
      <c r="J7" s="67"/>
      <c r="K7" s="67"/>
      <c r="L7" s="24"/>
    </row>
    <row r="8" spans="1:12" ht="117" customHeight="1" thickBot="1" x14ac:dyDescent="0.25">
      <c r="A8" s="28"/>
      <c r="B8" s="70" t="s">
        <v>36</v>
      </c>
      <c r="C8" s="71"/>
      <c r="D8" s="71"/>
      <c r="E8" s="72"/>
      <c r="F8" s="29" t="s">
        <v>35</v>
      </c>
      <c r="G8" s="30" t="s">
        <v>34</v>
      </c>
      <c r="H8" s="29" t="s">
        <v>33</v>
      </c>
      <c r="I8" s="39" t="s">
        <v>39</v>
      </c>
      <c r="J8" s="40" t="s">
        <v>49</v>
      </c>
      <c r="K8" s="41" t="s">
        <v>40</v>
      </c>
      <c r="L8" s="24"/>
    </row>
    <row r="9" spans="1:12" ht="13.5" thickBot="1" x14ac:dyDescent="0.25">
      <c r="A9" s="24"/>
      <c r="B9" s="73">
        <v>1</v>
      </c>
      <c r="C9" s="74"/>
      <c r="D9" s="74"/>
      <c r="E9" s="75"/>
      <c r="F9" s="31">
        <v>2</v>
      </c>
      <c r="G9" s="32">
        <v>3</v>
      </c>
      <c r="H9" s="31">
        <v>4</v>
      </c>
      <c r="I9" s="42">
        <v>5</v>
      </c>
      <c r="J9" s="43">
        <v>6</v>
      </c>
      <c r="K9" s="44">
        <v>7</v>
      </c>
      <c r="L9" s="24"/>
    </row>
    <row r="10" spans="1:12" ht="32.25" customHeight="1" x14ac:dyDescent="0.2">
      <c r="A10" s="33"/>
      <c r="B10" s="68" t="s">
        <v>32</v>
      </c>
      <c r="C10" s="69"/>
      <c r="D10" s="69"/>
      <c r="E10" s="69"/>
      <c r="F10" s="10">
        <v>31</v>
      </c>
      <c r="G10" s="11" t="s">
        <v>1</v>
      </c>
      <c r="H10" s="16" t="s">
        <v>1</v>
      </c>
      <c r="I10" s="46">
        <f>I11+I16+I20+I25+I31+I33+I38+I40+I42+I18+I29</f>
        <v>662486.56066000008</v>
      </c>
      <c r="J10" s="46">
        <f>J11+J16+J20+J25+J31+J33+J38+J40+J42+J18+J29</f>
        <v>117162.01353999999</v>
      </c>
      <c r="K10" s="1">
        <f t="shared" ref="K10:K23" si="0">J10*100/I10</f>
        <v>17.685190990633487</v>
      </c>
      <c r="L10" s="33"/>
    </row>
    <row r="11" spans="1:12" x14ac:dyDescent="0.2">
      <c r="A11" s="33"/>
      <c r="B11" s="64" t="s">
        <v>31</v>
      </c>
      <c r="C11" s="65"/>
      <c r="D11" s="65"/>
      <c r="E11" s="65"/>
      <c r="F11" s="7">
        <v>31</v>
      </c>
      <c r="G11" s="8">
        <v>1</v>
      </c>
      <c r="H11" s="17" t="s">
        <v>1</v>
      </c>
      <c r="I11" s="47">
        <f>SUM(I12:I15)</f>
        <v>81216.911439999996</v>
      </c>
      <c r="J11" s="47">
        <f>SUM(J12:J15)</f>
        <v>53584.290659999999</v>
      </c>
      <c r="K11" s="2">
        <f t="shared" si="0"/>
        <v>65.976764826357694</v>
      </c>
      <c r="L11" s="33"/>
    </row>
    <row r="12" spans="1:12" ht="54" customHeight="1" x14ac:dyDescent="0.2">
      <c r="A12" s="33"/>
      <c r="B12" s="64" t="s">
        <v>30</v>
      </c>
      <c r="C12" s="65"/>
      <c r="D12" s="65"/>
      <c r="E12" s="65"/>
      <c r="F12" s="7">
        <v>31</v>
      </c>
      <c r="G12" s="8">
        <v>1</v>
      </c>
      <c r="H12" s="17">
        <v>4</v>
      </c>
      <c r="I12" s="50">
        <v>36388.792000000001</v>
      </c>
      <c r="J12" s="47">
        <v>25933.440269999999</v>
      </c>
      <c r="K12" s="2">
        <f t="shared" si="0"/>
        <v>71.267659201217768</v>
      </c>
      <c r="L12" s="33"/>
    </row>
    <row r="13" spans="1:12" x14ac:dyDescent="0.2">
      <c r="A13" s="33"/>
      <c r="B13" s="64" t="s">
        <v>41</v>
      </c>
      <c r="C13" s="65"/>
      <c r="D13" s="65"/>
      <c r="E13" s="65"/>
      <c r="F13" s="7">
        <v>31</v>
      </c>
      <c r="G13" s="8">
        <v>1</v>
      </c>
      <c r="H13" s="17">
        <v>5</v>
      </c>
      <c r="I13" s="50">
        <v>1.4</v>
      </c>
      <c r="J13" s="19">
        <v>0</v>
      </c>
      <c r="K13" s="2">
        <f t="shared" si="0"/>
        <v>0</v>
      </c>
      <c r="L13" s="33"/>
    </row>
    <row r="14" spans="1:12" x14ac:dyDescent="0.2">
      <c r="A14" s="33"/>
      <c r="B14" s="64" t="s">
        <v>42</v>
      </c>
      <c r="C14" s="65"/>
      <c r="D14" s="65"/>
      <c r="E14" s="65"/>
      <c r="F14" s="7">
        <v>31</v>
      </c>
      <c r="G14" s="8">
        <v>1</v>
      </c>
      <c r="H14" s="17">
        <v>11</v>
      </c>
      <c r="I14" s="51">
        <v>3470.7314200000001</v>
      </c>
      <c r="J14" s="19">
        <v>0</v>
      </c>
      <c r="K14" s="2">
        <f t="shared" si="0"/>
        <v>0</v>
      </c>
      <c r="L14" s="33"/>
    </row>
    <row r="15" spans="1:12" x14ac:dyDescent="0.2">
      <c r="A15" s="33"/>
      <c r="B15" s="64" t="s">
        <v>29</v>
      </c>
      <c r="C15" s="65"/>
      <c r="D15" s="65"/>
      <c r="E15" s="65"/>
      <c r="F15" s="7">
        <v>31</v>
      </c>
      <c r="G15" s="8">
        <v>1</v>
      </c>
      <c r="H15" s="17">
        <v>13</v>
      </c>
      <c r="I15" s="51">
        <v>41355.988019999997</v>
      </c>
      <c r="J15" s="47">
        <v>27650.85039</v>
      </c>
      <c r="K15" s="2">
        <f t="shared" si="0"/>
        <v>66.860572588975231</v>
      </c>
      <c r="L15" s="33"/>
    </row>
    <row r="16" spans="1:12" x14ac:dyDescent="0.2">
      <c r="A16" s="33"/>
      <c r="B16" s="64" t="s">
        <v>28</v>
      </c>
      <c r="C16" s="65"/>
      <c r="D16" s="65"/>
      <c r="E16" s="65"/>
      <c r="F16" s="7">
        <v>31</v>
      </c>
      <c r="G16" s="8">
        <v>2</v>
      </c>
      <c r="H16" s="17" t="s">
        <v>1</v>
      </c>
      <c r="I16" s="47">
        <f>I17</f>
        <v>1603.5</v>
      </c>
      <c r="J16" s="47">
        <f>J17</f>
        <v>1121.45741</v>
      </c>
      <c r="K16" s="2">
        <f t="shared" si="0"/>
        <v>69.938098534455875</v>
      </c>
      <c r="L16" s="33"/>
    </row>
    <row r="17" spans="1:12" x14ac:dyDescent="0.2">
      <c r="A17" s="33"/>
      <c r="B17" s="64" t="s">
        <v>27</v>
      </c>
      <c r="C17" s="65"/>
      <c r="D17" s="65"/>
      <c r="E17" s="65"/>
      <c r="F17" s="7">
        <v>31</v>
      </c>
      <c r="G17" s="8">
        <v>2</v>
      </c>
      <c r="H17" s="17">
        <v>3</v>
      </c>
      <c r="I17" s="52">
        <v>1603.5</v>
      </c>
      <c r="J17" s="47">
        <v>1121.45741</v>
      </c>
      <c r="K17" s="2">
        <f t="shared" si="0"/>
        <v>69.938098534455875</v>
      </c>
      <c r="L17" s="33"/>
    </row>
    <row r="18" spans="1:12" ht="26.25" customHeight="1" x14ac:dyDescent="0.2">
      <c r="A18" s="33"/>
      <c r="B18" s="64" t="s">
        <v>57</v>
      </c>
      <c r="C18" s="65"/>
      <c r="D18" s="65"/>
      <c r="E18" s="65"/>
      <c r="F18" s="7">
        <v>31</v>
      </c>
      <c r="G18" s="8">
        <v>3</v>
      </c>
      <c r="H18" s="17" t="s">
        <v>1</v>
      </c>
      <c r="I18" s="83">
        <f>I19</f>
        <v>817.64779999999996</v>
      </c>
      <c r="J18" s="83">
        <f>J19</f>
        <v>220.82859999999999</v>
      </c>
      <c r="K18" s="2">
        <f t="shared" si="0"/>
        <v>27.007789906607712</v>
      </c>
      <c r="L18" s="33"/>
    </row>
    <row r="19" spans="1:12" ht="40.5" customHeight="1" x14ac:dyDescent="0.2">
      <c r="A19" s="33"/>
      <c r="B19" s="64" t="s">
        <v>58</v>
      </c>
      <c r="C19" s="65"/>
      <c r="D19" s="65"/>
      <c r="E19" s="65"/>
      <c r="F19" s="7">
        <v>31</v>
      </c>
      <c r="G19" s="8">
        <v>3</v>
      </c>
      <c r="H19" s="17">
        <v>9</v>
      </c>
      <c r="I19" s="83">
        <v>817.64779999999996</v>
      </c>
      <c r="J19" s="47">
        <v>220.82859999999999</v>
      </c>
      <c r="K19" s="2">
        <f t="shared" si="0"/>
        <v>27.007789906607712</v>
      </c>
      <c r="L19" s="33"/>
    </row>
    <row r="20" spans="1:12" x14ac:dyDescent="0.2">
      <c r="A20" s="33"/>
      <c r="B20" s="64" t="s">
        <v>43</v>
      </c>
      <c r="C20" s="65"/>
      <c r="D20" s="65"/>
      <c r="E20" s="65"/>
      <c r="F20" s="7">
        <v>31</v>
      </c>
      <c r="G20" s="8">
        <v>4</v>
      </c>
      <c r="H20" s="17" t="s">
        <v>1</v>
      </c>
      <c r="I20" s="47">
        <f>SUM(I21:I24)</f>
        <v>11483.891530000001</v>
      </c>
      <c r="J20" s="47">
        <f>SUM(J21:J24)</f>
        <v>31.5</v>
      </c>
      <c r="K20" s="2">
        <f t="shared" si="0"/>
        <v>0.27429726167049573</v>
      </c>
      <c r="L20" s="33"/>
    </row>
    <row r="21" spans="1:12" x14ac:dyDescent="0.2">
      <c r="A21" s="33"/>
      <c r="B21" s="64" t="s">
        <v>44</v>
      </c>
      <c r="C21" s="65"/>
      <c r="D21" s="65"/>
      <c r="E21" s="65"/>
      <c r="F21" s="7">
        <v>31</v>
      </c>
      <c r="G21" s="8">
        <v>4</v>
      </c>
      <c r="H21" s="17">
        <v>5</v>
      </c>
      <c r="I21" s="53">
        <v>951.2</v>
      </c>
      <c r="J21" s="47">
        <v>0</v>
      </c>
      <c r="K21" s="2">
        <f t="shared" si="0"/>
        <v>0</v>
      </c>
      <c r="L21" s="33"/>
    </row>
    <row r="22" spans="1:12" x14ac:dyDescent="0.2">
      <c r="A22" s="33"/>
      <c r="B22" s="64" t="s">
        <v>52</v>
      </c>
      <c r="C22" s="65"/>
      <c r="D22" s="65"/>
      <c r="E22" s="65"/>
      <c r="F22" s="7">
        <v>31</v>
      </c>
      <c r="G22" s="8">
        <v>4</v>
      </c>
      <c r="H22" s="17">
        <v>8</v>
      </c>
      <c r="I22" s="53">
        <v>50</v>
      </c>
      <c r="J22" s="47">
        <v>0</v>
      </c>
      <c r="K22" s="2">
        <f t="shared" si="0"/>
        <v>0</v>
      </c>
      <c r="L22" s="33"/>
    </row>
    <row r="23" spans="1:12" x14ac:dyDescent="0.2">
      <c r="A23" s="33"/>
      <c r="B23" s="64" t="s">
        <v>45</v>
      </c>
      <c r="C23" s="65"/>
      <c r="D23" s="65"/>
      <c r="E23" s="65"/>
      <c r="F23" s="7">
        <v>31</v>
      </c>
      <c r="G23" s="8">
        <v>4</v>
      </c>
      <c r="H23" s="17">
        <v>9</v>
      </c>
      <c r="I23" s="53">
        <v>10382.69153</v>
      </c>
      <c r="J23" s="47">
        <v>31.5</v>
      </c>
      <c r="K23" s="2">
        <f t="shared" si="0"/>
        <v>0.30338953930185769</v>
      </c>
      <c r="L23" s="33"/>
    </row>
    <row r="24" spans="1:12" ht="24.75" customHeight="1" x14ac:dyDescent="0.2">
      <c r="A24" s="33"/>
      <c r="B24" s="64" t="s">
        <v>46</v>
      </c>
      <c r="C24" s="65"/>
      <c r="D24" s="65"/>
      <c r="E24" s="65"/>
      <c r="F24" s="7">
        <v>31</v>
      </c>
      <c r="G24" s="8">
        <v>4</v>
      </c>
      <c r="H24" s="17">
        <v>12</v>
      </c>
      <c r="I24" s="53">
        <v>100</v>
      </c>
      <c r="J24" s="19">
        <v>0</v>
      </c>
      <c r="K24" s="2">
        <f t="shared" ref="K24:K61" si="1">J24*100/I24</f>
        <v>0</v>
      </c>
      <c r="L24" s="33"/>
    </row>
    <row r="25" spans="1:12" ht="28.5" customHeight="1" x14ac:dyDescent="0.2">
      <c r="A25" s="33"/>
      <c r="B25" s="64" t="s">
        <v>26</v>
      </c>
      <c r="C25" s="65"/>
      <c r="D25" s="65"/>
      <c r="E25" s="65"/>
      <c r="F25" s="7">
        <v>31</v>
      </c>
      <c r="G25" s="8">
        <v>5</v>
      </c>
      <c r="H25" s="17" t="s">
        <v>1</v>
      </c>
      <c r="I25" s="47">
        <f>I26+I27+I28</f>
        <v>482012.59099999996</v>
      </c>
      <c r="J25" s="47">
        <f>J26+J27+J28</f>
        <v>9327.8939300000002</v>
      </c>
      <c r="K25" s="2">
        <f t="shared" si="1"/>
        <v>1.9351971513125892</v>
      </c>
      <c r="L25" s="33"/>
    </row>
    <row r="26" spans="1:12" x14ac:dyDescent="0.2">
      <c r="A26" s="33"/>
      <c r="B26" s="64" t="s">
        <v>47</v>
      </c>
      <c r="C26" s="65"/>
      <c r="D26" s="65"/>
      <c r="E26" s="65"/>
      <c r="F26" s="7">
        <v>31</v>
      </c>
      <c r="G26" s="8">
        <v>5</v>
      </c>
      <c r="H26" s="17">
        <v>1</v>
      </c>
      <c r="I26" s="54">
        <v>472499.69179999997</v>
      </c>
      <c r="J26" s="47">
        <v>5185.3524100000004</v>
      </c>
      <c r="K26" s="2">
        <f t="shared" si="1"/>
        <v>1.0974297973076479</v>
      </c>
      <c r="L26" s="33"/>
    </row>
    <row r="27" spans="1:12" x14ac:dyDescent="0.2">
      <c r="A27" s="33"/>
      <c r="B27" s="64" t="s">
        <v>25</v>
      </c>
      <c r="C27" s="65"/>
      <c r="D27" s="65"/>
      <c r="E27" s="65"/>
      <c r="F27" s="7">
        <v>31</v>
      </c>
      <c r="G27" s="8">
        <v>5</v>
      </c>
      <c r="H27" s="17">
        <v>2</v>
      </c>
      <c r="I27" s="54">
        <v>8955.8991999999998</v>
      </c>
      <c r="J27" s="47">
        <v>4014.9415199999999</v>
      </c>
      <c r="K27" s="2">
        <f t="shared" si="1"/>
        <v>44.830132969785993</v>
      </c>
      <c r="L27" s="33"/>
    </row>
    <row r="28" spans="1:12" x14ac:dyDescent="0.2">
      <c r="A28" s="33"/>
      <c r="B28" s="64" t="s">
        <v>24</v>
      </c>
      <c r="C28" s="65"/>
      <c r="D28" s="65"/>
      <c r="E28" s="65"/>
      <c r="F28" s="7">
        <v>31</v>
      </c>
      <c r="G28" s="8">
        <v>5</v>
      </c>
      <c r="H28" s="17">
        <v>3</v>
      </c>
      <c r="I28" s="54">
        <v>557</v>
      </c>
      <c r="J28" s="47">
        <v>127.6</v>
      </c>
      <c r="K28" s="2">
        <f t="shared" si="1"/>
        <v>22.908438061041291</v>
      </c>
      <c r="L28" s="33"/>
    </row>
    <row r="29" spans="1:12" x14ac:dyDescent="0.2">
      <c r="A29" s="33"/>
      <c r="B29" s="64" t="s">
        <v>59</v>
      </c>
      <c r="C29" s="65"/>
      <c r="D29" s="65"/>
      <c r="E29" s="65"/>
      <c r="F29" s="7">
        <v>31</v>
      </c>
      <c r="G29" s="8">
        <v>6</v>
      </c>
      <c r="H29" s="17" t="s">
        <v>1</v>
      </c>
      <c r="I29" s="83">
        <f>I30</f>
        <v>216.3</v>
      </c>
      <c r="J29" s="83">
        <f>J30</f>
        <v>0</v>
      </c>
      <c r="K29" s="2">
        <f t="shared" si="1"/>
        <v>0</v>
      </c>
      <c r="L29" s="33"/>
    </row>
    <row r="30" spans="1:12" x14ac:dyDescent="0.2">
      <c r="A30" s="33"/>
      <c r="B30" s="64" t="s">
        <v>60</v>
      </c>
      <c r="C30" s="65"/>
      <c r="D30" s="65"/>
      <c r="E30" s="65"/>
      <c r="F30" s="7">
        <v>31</v>
      </c>
      <c r="G30" s="8">
        <v>6</v>
      </c>
      <c r="H30" s="17">
        <v>5</v>
      </c>
      <c r="I30" s="83">
        <v>216.3</v>
      </c>
      <c r="J30" s="47">
        <v>0</v>
      </c>
      <c r="K30" s="2">
        <f t="shared" si="1"/>
        <v>0</v>
      </c>
      <c r="L30" s="33"/>
    </row>
    <row r="31" spans="1:12" x14ac:dyDescent="0.2">
      <c r="A31" s="33"/>
      <c r="B31" s="64" t="s">
        <v>23</v>
      </c>
      <c r="C31" s="65"/>
      <c r="D31" s="65"/>
      <c r="E31" s="65"/>
      <c r="F31" s="7">
        <v>31</v>
      </c>
      <c r="G31" s="8">
        <v>8</v>
      </c>
      <c r="H31" s="17" t="s">
        <v>1</v>
      </c>
      <c r="I31" s="47">
        <f>I32</f>
        <v>63357.180890000003</v>
      </c>
      <c r="J31" s="47">
        <f>J32</f>
        <v>38576.889069999997</v>
      </c>
      <c r="K31" s="2">
        <f t="shared" si="1"/>
        <v>60.887950707555532</v>
      </c>
      <c r="L31" s="33"/>
    </row>
    <row r="32" spans="1:12" x14ac:dyDescent="0.2">
      <c r="A32" s="33"/>
      <c r="B32" s="64" t="s">
        <v>22</v>
      </c>
      <c r="C32" s="65"/>
      <c r="D32" s="65"/>
      <c r="E32" s="65"/>
      <c r="F32" s="7">
        <v>31</v>
      </c>
      <c r="G32" s="8">
        <v>8</v>
      </c>
      <c r="H32" s="17">
        <v>1</v>
      </c>
      <c r="I32" s="55">
        <v>63357.180890000003</v>
      </c>
      <c r="J32" s="47">
        <v>38576.889069999997</v>
      </c>
      <c r="K32" s="2">
        <f t="shared" si="1"/>
        <v>60.887950707555532</v>
      </c>
      <c r="L32" s="33"/>
    </row>
    <row r="33" spans="1:14" x14ac:dyDescent="0.2">
      <c r="A33" s="33"/>
      <c r="B33" s="64" t="s">
        <v>6</v>
      </c>
      <c r="C33" s="65"/>
      <c r="D33" s="65"/>
      <c r="E33" s="65"/>
      <c r="F33" s="7">
        <v>31</v>
      </c>
      <c r="G33" s="8">
        <v>10</v>
      </c>
      <c r="H33" s="17" t="s">
        <v>1</v>
      </c>
      <c r="I33" s="47">
        <f>I34+I35+I36+I37</f>
        <v>4563.3999999999996</v>
      </c>
      <c r="J33" s="47">
        <f>J34+J35+J36+J37</f>
        <v>3800.7364399999997</v>
      </c>
      <c r="K33" s="2">
        <f t="shared" si="1"/>
        <v>83.287383091554545</v>
      </c>
      <c r="L33" s="33"/>
    </row>
    <row r="34" spans="1:14" x14ac:dyDescent="0.2">
      <c r="A34" s="33"/>
      <c r="B34" s="64" t="s">
        <v>21</v>
      </c>
      <c r="C34" s="65"/>
      <c r="D34" s="65"/>
      <c r="E34" s="65"/>
      <c r="F34" s="7">
        <v>31</v>
      </c>
      <c r="G34" s="8">
        <v>10</v>
      </c>
      <c r="H34" s="17">
        <v>1</v>
      </c>
      <c r="I34" s="56">
        <v>21.6</v>
      </c>
      <c r="J34" s="47">
        <v>13.95</v>
      </c>
      <c r="K34" s="2">
        <f t="shared" si="1"/>
        <v>64.583333333333329</v>
      </c>
      <c r="L34" s="33"/>
    </row>
    <row r="35" spans="1:14" x14ac:dyDescent="0.2">
      <c r="A35" s="33"/>
      <c r="B35" s="64" t="s">
        <v>5</v>
      </c>
      <c r="C35" s="65"/>
      <c r="D35" s="65"/>
      <c r="E35" s="65"/>
      <c r="F35" s="7">
        <v>31</v>
      </c>
      <c r="G35" s="8">
        <v>10</v>
      </c>
      <c r="H35" s="17">
        <v>3</v>
      </c>
      <c r="I35" s="56">
        <v>0</v>
      </c>
      <c r="J35" s="47">
        <v>0</v>
      </c>
      <c r="K35" s="2">
        <v>0</v>
      </c>
      <c r="L35" s="33"/>
    </row>
    <row r="36" spans="1:14" x14ac:dyDescent="0.2">
      <c r="A36" s="33"/>
      <c r="B36" s="64" t="s">
        <v>4</v>
      </c>
      <c r="C36" s="65"/>
      <c r="D36" s="65"/>
      <c r="E36" s="65"/>
      <c r="F36" s="7">
        <v>31</v>
      </c>
      <c r="G36" s="8">
        <v>10</v>
      </c>
      <c r="H36" s="17">
        <v>4</v>
      </c>
      <c r="I36" s="57">
        <v>3366</v>
      </c>
      <c r="J36" s="47">
        <v>3300</v>
      </c>
      <c r="K36" s="2">
        <f t="shared" si="1"/>
        <v>98.039215686274517</v>
      </c>
      <c r="L36" s="33"/>
    </row>
    <row r="37" spans="1:14" x14ac:dyDescent="0.2">
      <c r="A37" s="33"/>
      <c r="B37" s="64" t="s">
        <v>20</v>
      </c>
      <c r="C37" s="65"/>
      <c r="D37" s="65"/>
      <c r="E37" s="65"/>
      <c r="F37" s="7">
        <v>31</v>
      </c>
      <c r="G37" s="8">
        <v>10</v>
      </c>
      <c r="H37" s="17">
        <v>6</v>
      </c>
      <c r="I37" s="58">
        <v>1175.8</v>
      </c>
      <c r="J37" s="47">
        <v>486.78644000000003</v>
      </c>
      <c r="K37" s="2">
        <f t="shared" si="1"/>
        <v>41.400445654022796</v>
      </c>
      <c r="L37" s="33"/>
    </row>
    <row r="38" spans="1:14" x14ac:dyDescent="0.2">
      <c r="A38" s="33"/>
      <c r="B38" s="64" t="s">
        <v>19</v>
      </c>
      <c r="C38" s="65"/>
      <c r="D38" s="65"/>
      <c r="E38" s="65"/>
      <c r="F38" s="7">
        <v>31</v>
      </c>
      <c r="G38" s="8">
        <v>12</v>
      </c>
      <c r="H38" s="17" t="s">
        <v>1</v>
      </c>
      <c r="I38" s="47">
        <f>I39</f>
        <v>950</v>
      </c>
      <c r="J38" s="47">
        <f>J39</f>
        <v>730</v>
      </c>
      <c r="K38" s="2">
        <f t="shared" si="1"/>
        <v>76.84210526315789</v>
      </c>
      <c r="L38" s="33"/>
    </row>
    <row r="39" spans="1:14" x14ac:dyDescent="0.2">
      <c r="A39" s="33"/>
      <c r="B39" s="64" t="s">
        <v>18</v>
      </c>
      <c r="C39" s="65"/>
      <c r="D39" s="65"/>
      <c r="E39" s="65"/>
      <c r="F39" s="7">
        <v>31</v>
      </c>
      <c r="G39" s="8">
        <v>12</v>
      </c>
      <c r="H39" s="17">
        <v>2</v>
      </c>
      <c r="I39" s="59">
        <v>950</v>
      </c>
      <c r="J39" s="47">
        <v>730</v>
      </c>
      <c r="K39" s="2">
        <f t="shared" si="1"/>
        <v>76.84210526315789</v>
      </c>
      <c r="L39" s="33"/>
    </row>
    <row r="40" spans="1:14" ht="28.5" customHeight="1" x14ac:dyDescent="0.2">
      <c r="A40" s="33"/>
      <c r="B40" s="64" t="s">
        <v>17</v>
      </c>
      <c r="C40" s="65"/>
      <c r="D40" s="65"/>
      <c r="E40" s="65"/>
      <c r="F40" s="7">
        <v>31</v>
      </c>
      <c r="G40" s="8">
        <v>13</v>
      </c>
      <c r="H40" s="17" t="s">
        <v>1</v>
      </c>
      <c r="I40" s="47">
        <f>I41</f>
        <v>5405</v>
      </c>
      <c r="J40" s="47">
        <f>J41</f>
        <v>1534.17543</v>
      </c>
      <c r="K40" s="2">
        <f t="shared" si="1"/>
        <v>28.384374283071232</v>
      </c>
      <c r="L40" s="33"/>
    </row>
    <row r="41" spans="1:14" ht="27.75" customHeight="1" x14ac:dyDescent="0.2">
      <c r="A41" s="33"/>
      <c r="B41" s="64" t="s">
        <v>16</v>
      </c>
      <c r="C41" s="65"/>
      <c r="D41" s="65"/>
      <c r="E41" s="65"/>
      <c r="F41" s="7">
        <v>31</v>
      </c>
      <c r="G41" s="8">
        <v>13</v>
      </c>
      <c r="H41" s="17">
        <v>1</v>
      </c>
      <c r="I41" s="60">
        <v>5405</v>
      </c>
      <c r="J41" s="47">
        <v>1534.17543</v>
      </c>
      <c r="K41" s="2">
        <f t="shared" si="1"/>
        <v>28.384374283071232</v>
      </c>
      <c r="L41" s="33"/>
    </row>
    <row r="42" spans="1:14" ht="39" customHeight="1" x14ac:dyDescent="0.2">
      <c r="A42" s="33"/>
      <c r="B42" s="64" t="s">
        <v>15</v>
      </c>
      <c r="C42" s="65"/>
      <c r="D42" s="65"/>
      <c r="E42" s="65"/>
      <c r="F42" s="7">
        <v>31</v>
      </c>
      <c r="G42" s="8">
        <v>14</v>
      </c>
      <c r="H42" s="17" t="s">
        <v>1</v>
      </c>
      <c r="I42" s="47">
        <f>I43+I44</f>
        <v>10860.138000000001</v>
      </c>
      <c r="J42" s="47">
        <f>J43+J44</f>
        <v>8234.2420000000002</v>
      </c>
      <c r="K42" s="2">
        <f t="shared" si="1"/>
        <v>75.820786071042562</v>
      </c>
      <c r="L42" s="33"/>
    </row>
    <row r="43" spans="1:14" ht="39.75" customHeight="1" x14ac:dyDescent="0.2">
      <c r="A43" s="33"/>
      <c r="B43" s="64" t="s">
        <v>14</v>
      </c>
      <c r="C43" s="65"/>
      <c r="D43" s="65"/>
      <c r="E43" s="65"/>
      <c r="F43" s="7">
        <v>31</v>
      </c>
      <c r="G43" s="8">
        <v>14</v>
      </c>
      <c r="H43" s="17">
        <v>1</v>
      </c>
      <c r="I43" s="62">
        <v>10503</v>
      </c>
      <c r="J43" s="47">
        <v>7877.1040000000003</v>
      </c>
      <c r="K43" s="2">
        <f t="shared" si="1"/>
        <v>74.998609920974957</v>
      </c>
      <c r="L43" s="33"/>
      <c r="N43" s="34"/>
    </row>
    <row r="44" spans="1:14" ht="27.75" customHeight="1" thickBot="1" x14ac:dyDescent="0.25">
      <c r="A44" s="33"/>
      <c r="B44" s="76" t="s">
        <v>53</v>
      </c>
      <c r="C44" s="77"/>
      <c r="D44" s="77"/>
      <c r="E44" s="78"/>
      <c r="F44" s="7">
        <v>31</v>
      </c>
      <c r="G44" s="8">
        <v>14</v>
      </c>
      <c r="H44" s="17">
        <v>3</v>
      </c>
      <c r="I44" s="61">
        <v>357.13799999999998</v>
      </c>
      <c r="J44" s="47">
        <v>357.13799999999998</v>
      </c>
      <c r="K44" s="2">
        <f t="shared" si="1"/>
        <v>100</v>
      </c>
      <c r="L44" s="33"/>
      <c r="N44" s="34"/>
    </row>
    <row r="45" spans="1:14" ht="30.75" customHeight="1" x14ac:dyDescent="0.2">
      <c r="A45" s="33"/>
      <c r="B45" s="64" t="s">
        <v>13</v>
      </c>
      <c r="C45" s="65"/>
      <c r="D45" s="65"/>
      <c r="E45" s="65"/>
      <c r="F45" s="7">
        <v>40</v>
      </c>
      <c r="G45" s="8" t="s">
        <v>1</v>
      </c>
      <c r="H45" s="17" t="s">
        <v>1</v>
      </c>
      <c r="I45" s="47">
        <f>I46+I48+I50+I56+I59</f>
        <v>537131.89667000005</v>
      </c>
      <c r="J45" s="47">
        <f>J46+J48+J50+J56+J59</f>
        <v>364832.36620999995</v>
      </c>
      <c r="K45" s="2">
        <f t="shared" si="1"/>
        <v>67.922305205073954</v>
      </c>
      <c r="L45" s="33"/>
    </row>
    <row r="46" spans="1:14" ht="16.5" customHeight="1" x14ac:dyDescent="0.2">
      <c r="A46" s="33"/>
      <c r="B46" s="64" t="s">
        <v>31</v>
      </c>
      <c r="C46" s="65"/>
      <c r="D46" s="65"/>
      <c r="E46" s="65"/>
      <c r="F46" s="7">
        <v>40</v>
      </c>
      <c r="G46" s="8">
        <v>1</v>
      </c>
      <c r="H46" s="17" t="s">
        <v>1</v>
      </c>
      <c r="I46" s="19">
        <f>I47</f>
        <v>30</v>
      </c>
      <c r="J46" s="19">
        <f>J47</f>
        <v>9.27</v>
      </c>
      <c r="K46" s="2">
        <f t="shared" si="1"/>
        <v>30.9</v>
      </c>
      <c r="L46" s="33"/>
    </row>
    <row r="47" spans="1:14" ht="20.25" customHeight="1" x14ac:dyDescent="0.2">
      <c r="A47" s="33"/>
      <c r="B47" s="64" t="s">
        <v>29</v>
      </c>
      <c r="C47" s="65"/>
      <c r="D47" s="65"/>
      <c r="E47" s="65"/>
      <c r="F47" s="7">
        <v>40</v>
      </c>
      <c r="G47" s="8">
        <v>1</v>
      </c>
      <c r="H47" s="17">
        <v>13</v>
      </c>
      <c r="I47" s="63">
        <v>30</v>
      </c>
      <c r="J47" s="19">
        <v>9.27</v>
      </c>
      <c r="K47" s="2">
        <f t="shared" si="1"/>
        <v>30.9</v>
      </c>
      <c r="L47" s="33"/>
    </row>
    <row r="48" spans="1:14" x14ac:dyDescent="0.2">
      <c r="A48" s="33"/>
      <c r="B48" s="64" t="s">
        <v>43</v>
      </c>
      <c r="C48" s="65"/>
      <c r="D48" s="65"/>
      <c r="E48" s="65"/>
      <c r="F48" s="7">
        <v>40</v>
      </c>
      <c r="G48" s="8">
        <v>4</v>
      </c>
      <c r="H48" s="17" t="s">
        <v>1</v>
      </c>
      <c r="I48" s="47">
        <f>I49</f>
        <v>578.726</v>
      </c>
      <c r="J48" s="47">
        <f>J49</f>
        <v>549.15040999999997</v>
      </c>
      <c r="K48" s="2">
        <f t="shared" si="1"/>
        <v>94.889534943997674</v>
      </c>
      <c r="L48" s="33"/>
    </row>
    <row r="49" spans="1:12" x14ac:dyDescent="0.2">
      <c r="A49" s="33"/>
      <c r="B49" s="64" t="s">
        <v>48</v>
      </c>
      <c r="C49" s="65"/>
      <c r="D49" s="65"/>
      <c r="E49" s="65"/>
      <c r="F49" s="7">
        <v>40</v>
      </c>
      <c r="G49" s="8">
        <v>4</v>
      </c>
      <c r="H49" s="17">
        <v>1</v>
      </c>
      <c r="I49" s="63">
        <v>578.726</v>
      </c>
      <c r="J49" s="47">
        <v>549.15040999999997</v>
      </c>
      <c r="K49" s="2">
        <f t="shared" si="1"/>
        <v>94.889534943997674</v>
      </c>
      <c r="L49" s="33"/>
    </row>
    <row r="50" spans="1:12" x14ac:dyDescent="0.2">
      <c r="A50" s="33"/>
      <c r="B50" s="64" t="s">
        <v>12</v>
      </c>
      <c r="C50" s="65"/>
      <c r="D50" s="65"/>
      <c r="E50" s="65"/>
      <c r="F50" s="7">
        <v>40</v>
      </c>
      <c r="G50" s="8">
        <v>7</v>
      </c>
      <c r="H50" s="17" t="s">
        <v>1</v>
      </c>
      <c r="I50" s="47">
        <f>I51+I52+I53+I54+I55</f>
        <v>505592.57984999998</v>
      </c>
      <c r="J50" s="47">
        <f>J51+J52+J53+J54+J55</f>
        <v>342722.17690999992</v>
      </c>
      <c r="K50" s="2">
        <f t="shared" si="1"/>
        <v>67.786235512332738</v>
      </c>
      <c r="L50" s="33"/>
    </row>
    <row r="51" spans="1:12" x14ac:dyDescent="0.2">
      <c r="A51" s="33"/>
      <c r="B51" s="64" t="s">
        <v>11</v>
      </c>
      <c r="C51" s="65"/>
      <c r="D51" s="65"/>
      <c r="E51" s="65"/>
      <c r="F51" s="7">
        <v>40</v>
      </c>
      <c r="G51" s="8">
        <v>7</v>
      </c>
      <c r="H51" s="17">
        <v>1</v>
      </c>
      <c r="I51" s="63">
        <v>125345.78099</v>
      </c>
      <c r="J51" s="47">
        <v>89509.443369999994</v>
      </c>
      <c r="K51" s="2">
        <f t="shared" si="1"/>
        <v>71.410016885323799</v>
      </c>
      <c r="L51" s="33"/>
    </row>
    <row r="52" spans="1:12" x14ac:dyDescent="0.2">
      <c r="A52" s="33"/>
      <c r="B52" s="64" t="s">
        <v>10</v>
      </c>
      <c r="C52" s="65"/>
      <c r="D52" s="65"/>
      <c r="E52" s="65"/>
      <c r="F52" s="7">
        <v>40</v>
      </c>
      <c r="G52" s="8">
        <v>7</v>
      </c>
      <c r="H52" s="17">
        <v>2</v>
      </c>
      <c r="I52" s="63">
        <v>309932.93423999997</v>
      </c>
      <c r="J52" s="47">
        <v>203666.15463999999</v>
      </c>
      <c r="K52" s="2">
        <f t="shared" si="1"/>
        <v>65.712975982826293</v>
      </c>
      <c r="L52" s="33"/>
    </row>
    <row r="53" spans="1:12" x14ac:dyDescent="0.2">
      <c r="A53" s="33"/>
      <c r="B53" s="64" t="s">
        <v>9</v>
      </c>
      <c r="C53" s="65"/>
      <c r="D53" s="65"/>
      <c r="E53" s="65"/>
      <c r="F53" s="7">
        <v>40</v>
      </c>
      <c r="G53" s="8">
        <v>7</v>
      </c>
      <c r="H53" s="17">
        <v>3</v>
      </c>
      <c r="I53" s="63">
        <v>44888.21</v>
      </c>
      <c r="J53" s="47">
        <v>31359.262449999998</v>
      </c>
      <c r="K53" s="2">
        <f t="shared" si="1"/>
        <v>69.860799639816335</v>
      </c>
      <c r="L53" s="33"/>
    </row>
    <row r="54" spans="1:12" x14ac:dyDescent="0.2">
      <c r="A54" s="33"/>
      <c r="B54" s="64" t="s">
        <v>8</v>
      </c>
      <c r="C54" s="65"/>
      <c r="D54" s="65"/>
      <c r="E54" s="65"/>
      <c r="F54" s="7">
        <v>40</v>
      </c>
      <c r="G54" s="8">
        <v>7</v>
      </c>
      <c r="H54" s="17">
        <v>7</v>
      </c>
      <c r="I54" s="63">
        <v>420.274</v>
      </c>
      <c r="J54" s="47">
        <v>218.11176</v>
      </c>
      <c r="K54" s="2">
        <f t="shared" si="1"/>
        <v>51.89751447864964</v>
      </c>
      <c r="L54" s="33"/>
    </row>
    <row r="55" spans="1:12" x14ac:dyDescent="0.2">
      <c r="A55" s="33"/>
      <c r="B55" s="64" t="s">
        <v>7</v>
      </c>
      <c r="C55" s="65"/>
      <c r="D55" s="65"/>
      <c r="E55" s="65"/>
      <c r="F55" s="7">
        <v>40</v>
      </c>
      <c r="G55" s="8">
        <v>7</v>
      </c>
      <c r="H55" s="17">
        <v>9</v>
      </c>
      <c r="I55" s="63">
        <v>25005.38062</v>
      </c>
      <c r="J55" s="47">
        <v>17969.204689999999</v>
      </c>
      <c r="K55" s="2">
        <f t="shared" si="1"/>
        <v>71.861352414798787</v>
      </c>
      <c r="L55" s="33"/>
    </row>
    <row r="56" spans="1:12" x14ac:dyDescent="0.2">
      <c r="A56" s="33"/>
      <c r="B56" s="64" t="s">
        <v>6</v>
      </c>
      <c r="C56" s="65"/>
      <c r="D56" s="65"/>
      <c r="E56" s="65"/>
      <c r="F56" s="7">
        <v>40</v>
      </c>
      <c r="G56" s="8">
        <v>10</v>
      </c>
      <c r="H56" s="17" t="s">
        <v>1</v>
      </c>
      <c r="I56" s="47">
        <f>I57+I58</f>
        <v>12720.99582</v>
      </c>
      <c r="J56" s="47">
        <f>J57+J58</f>
        <v>7465.25918</v>
      </c>
      <c r="K56" s="2">
        <f t="shared" si="1"/>
        <v>58.684550216289587</v>
      </c>
      <c r="L56" s="33"/>
    </row>
    <row r="57" spans="1:12" x14ac:dyDescent="0.2">
      <c r="A57" s="33"/>
      <c r="B57" s="64" t="s">
        <v>5</v>
      </c>
      <c r="C57" s="65"/>
      <c r="D57" s="65"/>
      <c r="E57" s="65"/>
      <c r="F57" s="7">
        <v>40</v>
      </c>
      <c r="G57" s="8">
        <v>10</v>
      </c>
      <c r="H57" s="17">
        <v>3</v>
      </c>
      <c r="I57" s="63">
        <v>7587.375</v>
      </c>
      <c r="J57" s="47">
        <v>4248.5348800000002</v>
      </c>
      <c r="K57" s="2">
        <f t="shared" si="1"/>
        <v>55.994792401851761</v>
      </c>
      <c r="L57" s="33"/>
    </row>
    <row r="58" spans="1:12" x14ac:dyDescent="0.2">
      <c r="A58" s="33"/>
      <c r="B58" s="64" t="s">
        <v>4</v>
      </c>
      <c r="C58" s="65"/>
      <c r="D58" s="65"/>
      <c r="E58" s="65"/>
      <c r="F58" s="7">
        <v>40</v>
      </c>
      <c r="G58" s="8">
        <v>10</v>
      </c>
      <c r="H58" s="17">
        <v>4</v>
      </c>
      <c r="I58" s="63">
        <v>5133.6208200000001</v>
      </c>
      <c r="J58" s="47">
        <v>3216.7242999999999</v>
      </c>
      <c r="K58" s="2">
        <f t="shared" si="1"/>
        <v>62.659951188214166</v>
      </c>
      <c r="L58" s="33"/>
    </row>
    <row r="59" spans="1:12" x14ac:dyDescent="0.2">
      <c r="A59" s="33"/>
      <c r="B59" s="64" t="s">
        <v>3</v>
      </c>
      <c r="C59" s="65"/>
      <c r="D59" s="65"/>
      <c r="E59" s="65"/>
      <c r="F59" s="7">
        <v>40</v>
      </c>
      <c r="G59" s="8">
        <v>11</v>
      </c>
      <c r="H59" s="17" t="s">
        <v>1</v>
      </c>
      <c r="I59" s="47">
        <f>I60+I61</f>
        <v>18209.595000000001</v>
      </c>
      <c r="J59" s="47">
        <f>J60+J61</f>
        <v>14086.50971</v>
      </c>
      <c r="K59" s="2">
        <f t="shared" si="1"/>
        <v>77.357622231576272</v>
      </c>
      <c r="L59" s="33"/>
    </row>
    <row r="60" spans="1:12" x14ac:dyDescent="0.2">
      <c r="A60" s="33"/>
      <c r="B60" s="64" t="s">
        <v>2</v>
      </c>
      <c r="C60" s="65"/>
      <c r="D60" s="65"/>
      <c r="E60" s="65"/>
      <c r="F60" s="7">
        <v>40</v>
      </c>
      <c r="G60" s="8">
        <v>11</v>
      </c>
      <c r="H60" s="17">
        <v>1</v>
      </c>
      <c r="I60" s="63">
        <v>13209.594999999999</v>
      </c>
      <c r="J60" s="47">
        <v>10306.50971</v>
      </c>
      <c r="K60" s="2">
        <f t="shared" si="1"/>
        <v>78.022904638635779</v>
      </c>
      <c r="L60" s="33"/>
    </row>
    <row r="61" spans="1:12" ht="13.5" thickBot="1" x14ac:dyDescent="0.25">
      <c r="A61" s="33"/>
      <c r="B61" s="79" t="s">
        <v>54</v>
      </c>
      <c r="C61" s="80"/>
      <c r="D61" s="80"/>
      <c r="E61" s="80"/>
      <c r="F61" s="12">
        <v>40</v>
      </c>
      <c r="G61" s="13">
        <v>11</v>
      </c>
      <c r="H61" s="18">
        <v>3</v>
      </c>
      <c r="I61" s="63">
        <v>5000</v>
      </c>
      <c r="J61" s="48">
        <v>3780</v>
      </c>
      <c r="K61" s="6">
        <f t="shared" si="1"/>
        <v>75.599999999999994</v>
      </c>
      <c r="L61" s="33"/>
    </row>
    <row r="62" spans="1:12" ht="13.5" thickBot="1" x14ac:dyDescent="0.25">
      <c r="A62" s="35"/>
      <c r="B62" s="36" t="s">
        <v>50</v>
      </c>
      <c r="C62" s="37"/>
      <c r="D62" s="37"/>
      <c r="E62" s="37"/>
      <c r="F62" s="4"/>
      <c r="G62" s="4"/>
      <c r="H62" s="5"/>
      <c r="I62" s="49">
        <f>I45+I10</f>
        <v>1199618.4573300001</v>
      </c>
      <c r="J62" s="49">
        <f>J45+J10</f>
        <v>481994.37974999996</v>
      </c>
      <c r="K62" s="9">
        <f>J62*100/I62</f>
        <v>40.178973306460996</v>
      </c>
      <c r="L62" s="35"/>
    </row>
    <row r="63" spans="1:12" x14ac:dyDescent="0.2">
      <c r="A63" s="24" t="s">
        <v>0</v>
      </c>
      <c r="B63" s="3"/>
      <c r="C63" s="3"/>
      <c r="D63" s="3"/>
      <c r="E63" s="3"/>
      <c r="F63" s="3"/>
      <c r="G63" s="3"/>
      <c r="H63" s="3"/>
      <c r="I63" s="45"/>
      <c r="J63" s="14"/>
      <c r="K63" s="45"/>
      <c r="L63" s="3"/>
    </row>
    <row r="64" spans="1:12" x14ac:dyDescent="0.2">
      <c r="A64" s="3"/>
      <c r="B64" s="3"/>
      <c r="C64" s="3"/>
      <c r="D64" s="3"/>
      <c r="E64" s="3"/>
      <c r="F64" s="3"/>
      <c r="G64" s="3"/>
      <c r="H64" s="3"/>
      <c r="I64" s="14"/>
      <c r="J64" s="14"/>
      <c r="K64" s="3"/>
      <c r="L64" s="3"/>
    </row>
  </sheetData>
  <mergeCells count="58">
    <mergeCell ref="B18:E18"/>
    <mergeCell ref="B19:E19"/>
    <mergeCell ref="B29:E29"/>
    <mergeCell ref="B30:E30"/>
    <mergeCell ref="B3:K3"/>
    <mergeCell ref="E4:H4"/>
    <mergeCell ref="B60:E60"/>
    <mergeCell ref="B12:E12"/>
    <mergeCell ref="B13:E13"/>
    <mergeCell ref="B14:E14"/>
    <mergeCell ref="B23:E23"/>
    <mergeCell ref="B24:E24"/>
    <mergeCell ref="B26:E26"/>
    <mergeCell ref="B28:E28"/>
    <mergeCell ref="B32:E32"/>
    <mergeCell ref="B31:E31"/>
    <mergeCell ref="B50:E50"/>
    <mergeCell ref="B53:E53"/>
    <mergeCell ref="B56:E56"/>
    <mergeCell ref="B17:E17"/>
    <mergeCell ref="B61:E61"/>
    <mergeCell ref="B58:E58"/>
    <mergeCell ref="B59:E59"/>
    <mergeCell ref="B41:E41"/>
    <mergeCell ref="B43:E43"/>
    <mergeCell ref="B45:E45"/>
    <mergeCell ref="B54:E54"/>
    <mergeCell ref="B57:E57"/>
    <mergeCell ref="B55:E55"/>
    <mergeCell ref="B39:E39"/>
    <mergeCell ref="B47:E47"/>
    <mergeCell ref="B27:E27"/>
    <mergeCell ref="B35:E35"/>
    <mergeCell ref="B49:E49"/>
    <mergeCell ref="B48:E48"/>
    <mergeCell ref="B52:E52"/>
    <mergeCell ref="B40:E40"/>
    <mergeCell ref="B42:E42"/>
    <mergeCell ref="B46:E46"/>
    <mergeCell ref="B44:E44"/>
    <mergeCell ref="B51:E51"/>
    <mergeCell ref="F7:H7"/>
    <mergeCell ref="I7:K7"/>
    <mergeCell ref="B10:E10"/>
    <mergeCell ref="B11:E11"/>
    <mergeCell ref="B16:E16"/>
    <mergeCell ref="B8:E8"/>
    <mergeCell ref="B15:E15"/>
    <mergeCell ref="B9:E9"/>
    <mergeCell ref="B20:E20"/>
    <mergeCell ref="B25:E25"/>
    <mergeCell ref="B33:E33"/>
    <mergeCell ref="B38:E38"/>
    <mergeCell ref="B34:E34"/>
    <mergeCell ref="B22:E22"/>
    <mergeCell ref="B21:E21"/>
    <mergeCell ref="B36:E36"/>
    <mergeCell ref="B37:E37"/>
  </mergeCells>
  <pageMargins left="0.70866141732283472" right="0.31496062992125984" top="0.35433070866141736" bottom="0.35433070866141736" header="0.31496062992125984" footer="0.31496062992125984"/>
  <pageSetup paperSize="9" scale="9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2024-07-19T08:46:18Z</cp:lastPrinted>
  <dcterms:created xsi:type="dcterms:W3CDTF">2022-04-06T09:29:44Z</dcterms:created>
  <dcterms:modified xsi:type="dcterms:W3CDTF">2025-10-20T13:10:53Z</dcterms:modified>
</cp:coreProperties>
</file>