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Лист2" sheetId="2" r:id="rId1"/>
  </sheets>
  <calcPr calcId="145621" iterate="1"/>
</workbook>
</file>

<file path=xl/calcChain.xml><?xml version="1.0" encoding="utf-8"?>
<calcChain xmlns="http://schemas.openxmlformats.org/spreadsheetml/2006/main">
  <c r="I29" i="2" l="1"/>
  <c r="I66" i="2"/>
  <c r="I63" i="2"/>
  <c r="I61" i="2"/>
  <c r="I55" i="2"/>
  <c r="I53" i="2"/>
  <c r="I51" i="2"/>
  <c r="I48" i="2"/>
  <c r="I47" i="2"/>
  <c r="I44" i="2"/>
  <c r="I42" i="2"/>
  <c r="I40" i="2"/>
  <c r="I38" i="2"/>
  <c r="I33" i="2"/>
  <c r="I31" i="2"/>
  <c r="I25" i="2"/>
  <c r="I20" i="2"/>
  <c r="I18" i="2"/>
  <c r="I16" i="2"/>
  <c r="I11" i="2"/>
  <c r="I50" i="2" l="1"/>
  <c r="I10" i="2"/>
  <c r="L19" i="2"/>
  <c r="K18" i="2"/>
  <c r="L18" i="2" s="1"/>
  <c r="J18" i="2"/>
  <c r="L39" i="2"/>
  <c r="K38" i="2"/>
  <c r="J38" i="2"/>
  <c r="K48" i="2"/>
  <c r="K47" i="2" s="1"/>
  <c r="J48" i="2"/>
  <c r="J47" i="2" s="1"/>
  <c r="I70" i="2" l="1"/>
  <c r="L38" i="2"/>
  <c r="L47" i="2" l="1"/>
  <c r="L49" i="2"/>
  <c r="L48" i="2"/>
  <c r="K11" i="2" l="1"/>
  <c r="K16" i="2"/>
  <c r="K20" i="2"/>
  <c r="K25" i="2"/>
  <c r="K31" i="2"/>
  <c r="K33" i="2"/>
  <c r="K44" i="2"/>
  <c r="L30" i="2"/>
  <c r="L46" i="2"/>
  <c r="J44" i="2"/>
  <c r="K42" i="2"/>
  <c r="K40" i="2"/>
  <c r="K51" i="2"/>
  <c r="K55" i="2"/>
  <c r="K61" i="2"/>
  <c r="K63" i="2"/>
  <c r="K66" i="2"/>
  <c r="J66" i="2"/>
  <c r="K29" i="2"/>
  <c r="L29" i="2" s="1"/>
  <c r="J29" i="2"/>
  <c r="K10" i="2" l="1"/>
  <c r="K50" i="2"/>
  <c r="J63" i="2"/>
  <c r="J55" i="2"/>
  <c r="J61" i="2"/>
  <c r="J42" i="2"/>
  <c r="J40" i="2"/>
  <c r="J33" i="2"/>
  <c r="J31" i="2"/>
  <c r="J25" i="2"/>
  <c r="J20" i="2"/>
  <c r="J53" i="2"/>
  <c r="J51" i="2"/>
  <c r="J16" i="2"/>
  <c r="J11" i="2"/>
  <c r="J10" i="2" l="1"/>
  <c r="K70" i="2"/>
  <c r="J50" i="2"/>
  <c r="L36" i="2"/>
  <c r="J70" i="2" l="1"/>
  <c r="L70" i="2" s="1"/>
  <c r="L22" i="2"/>
  <c r="L69" i="2" l="1"/>
  <c r="L67" i="2"/>
  <c r="L66" i="2"/>
  <c r="L65" i="2"/>
  <c r="L64" i="2"/>
  <c r="L63" i="2"/>
  <c r="L60" i="2"/>
  <c r="L59" i="2"/>
  <c r="L58" i="2"/>
  <c r="L57" i="2"/>
  <c r="L56" i="2"/>
  <c r="L55" i="2"/>
  <c r="L54" i="2"/>
  <c r="L53" i="2"/>
  <c r="L52" i="2"/>
  <c r="L51" i="2"/>
  <c r="L50" i="2"/>
  <c r="L45" i="2"/>
  <c r="L44" i="2"/>
  <c r="L43" i="2"/>
  <c r="L42" i="2"/>
  <c r="L41" i="2"/>
  <c r="L40" i="2"/>
  <c r="L37" i="2"/>
  <c r="L34" i="2"/>
  <c r="L33" i="2"/>
  <c r="L32" i="2"/>
  <c r="L31" i="2"/>
  <c r="L28" i="2"/>
  <c r="L27" i="2"/>
  <c r="L26" i="2"/>
  <c r="L25" i="2"/>
  <c r="L24" i="2"/>
  <c r="L23" i="2"/>
  <c r="L21" i="2"/>
  <c r="L20" i="2"/>
  <c r="L17" i="2"/>
  <c r="L16" i="2"/>
  <c r="L15" i="2"/>
  <c r="L14" i="2"/>
  <c r="L13" i="2"/>
  <c r="L12" i="2"/>
  <c r="L11" i="2"/>
  <c r="L10" i="2"/>
</calcChain>
</file>

<file path=xl/sharedStrings.xml><?xml version="1.0" encoding="utf-8"?>
<sst xmlns="http://schemas.openxmlformats.org/spreadsheetml/2006/main" count="96" uniqueCount="65">
  <si>
    <t xml:space="preserve">                                                                                                            </t>
  </si>
  <si>
    <t/>
  </si>
  <si>
    <t>Физическая культура</t>
  </si>
  <si>
    <t>ФИЗИЧЕСКАЯ КУЛЬТУРА И СПОРТ</t>
  </si>
  <si>
    <t>Охрана семьи и детства</t>
  </si>
  <si>
    <t>Социальное обеспечение населения</t>
  </si>
  <si>
    <t>СОЦИАЛЬНАЯ ПОЛИТИКА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</si>
  <si>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</si>
  <si>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</si>
  <si>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</si>
  <si>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</si>
  <si>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</si>
  <si>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</si>
  <si>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Муниципальное учреждение "Районное управление образования и по делам молодежи"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</si>
  <si>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</si>
  <si>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</si>
  <si>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</si>
  <si>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</si>
  <si>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</si>
  <si>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</si>
  <si>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социальной политики</t>
  </si>
  <si>
    <t>Пенсионное обеспечение</t>
  </si>
  <si>
    <t>Культура</t>
  </si>
  <si>
    <t>КУЛЬТУРА, КИНЕМАТОГРАФИЯ</t>
  </si>
  <si>
    <t>Благоустройство</t>
  </si>
  <si>
    <t>Коммунальное хозяйство</t>
  </si>
  <si>
    <t>ЖИЛИЩНО-КОММУНАЛЬНОЕ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</si>
  <si>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</si>
  <si>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</si>
  <si>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</si>
  <si>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</si>
  <si>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</si>
  <si>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Лахденпохского муниципального района</t>
  </si>
  <si>
    <t>подраздела</t>
  </si>
  <si>
    <t>раздела</t>
  </si>
  <si>
    <t>главного распорядителя средств бюджета Лахденпохского муниципального района</t>
  </si>
  <si>
    <t>Наименование</t>
  </si>
  <si>
    <t>Код</t>
  </si>
  <si>
    <t xml:space="preserve">Информация о расходовании средств бюджета Лахденпохского муниципального района  в разрезе глав, разделов и подразделов классификации расходов бюджетов бюджетной системы Российской Федерации </t>
  </si>
  <si>
    <t>% исполнения</t>
  </si>
  <si>
    <t>Судебная система</t>
  </si>
  <si>
    <t>Резервные фонды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</si>
  <si>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</si>
  <si>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</si>
  <si>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</si>
  <si>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</si>
  <si>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</si>
  <si>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Общеэкономические вопросы</t>
  </si>
  <si>
    <t>Исполнение</t>
  </si>
  <si>
    <t>ИТОГО</t>
  </si>
  <si>
    <t>(тыс. рублей)</t>
  </si>
  <si>
    <t>Транспорт</t>
  </si>
  <si>
    <t>Прочие межбюджетные трансферты общего характера</t>
  </si>
  <si>
    <t>Спорт высших достижений</t>
  </si>
  <si>
    <t>Массовый спорт</t>
  </si>
  <si>
    <t>Другие вопросы в области охраны окружающей среды</t>
  </si>
  <si>
    <t>ОХРАНА ОКРУЖАЮЩЕЙ СРЕДЫ</t>
  </si>
  <si>
    <t>в 4 квартале 2025 года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</si>
  <si>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</si>
  <si>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Совет Лахденпохского муниципального района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</si>
  <si>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</si>
  <si>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</si>
  <si>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2025 год</t>
  </si>
  <si>
    <t>Утверждено (первоначальный бюджет)</t>
  </si>
  <si>
    <t>Утверждено (уточненные назначения)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</si>
</sst>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"/>
    <numFmt numFmtId="166" formatCode="00"/>
  </numFmts>
  <fonts count="10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2" fillId="0" borderId="5" xfId="1" applyNumberFormat="1" applyFont="1" applyFill="1" applyBorder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2" fillId="0" borderId="0" xfId="1" applyFont="1" applyProtection="1">
      <protection hidden="1"/>
    </xf>
    <xf numFmtId="0" fontId="2" fillId="0" borderId="15" xfId="1" applyNumberFormat="1" applyFont="1" applyFill="1" applyBorder="1" applyAlignment="1" applyProtection="1">
      <protection hidden="1"/>
    </xf>
    <xf numFmtId="0" fontId="2" fillId="0" borderId="22" xfId="1" applyNumberFormat="1" applyFont="1" applyFill="1" applyBorder="1" applyAlignment="1" applyProtection="1">
      <protection hidden="1"/>
    </xf>
    <xf numFmtId="164" fontId="2" fillId="0" borderId="26" xfId="1" applyNumberFormat="1" applyFont="1" applyFill="1" applyBorder="1" applyAlignment="1" applyProtection="1">
      <protection hidden="1"/>
    </xf>
    <xf numFmtId="165" fontId="2" fillId="0" borderId="3" xfId="1" applyNumberFormat="1" applyFont="1" applyFill="1" applyBorder="1" applyAlignment="1" applyProtection="1">
      <protection hidden="1"/>
    </xf>
    <xf numFmtId="166" fontId="2" fillId="0" borderId="3" xfId="1" applyNumberFormat="1" applyFont="1" applyFill="1" applyBorder="1" applyAlignment="1" applyProtection="1">
      <protection hidden="1"/>
    </xf>
    <xf numFmtId="164" fontId="3" fillId="0" borderId="20" xfId="1" applyNumberFormat="1" applyFont="1" applyFill="1" applyBorder="1" applyAlignment="1" applyProtection="1">
      <protection hidden="1"/>
    </xf>
    <xf numFmtId="165" fontId="2" fillId="0" borderId="6" xfId="1" applyNumberFormat="1" applyFont="1" applyFill="1" applyBorder="1" applyAlignment="1" applyProtection="1">
      <protection hidden="1"/>
    </xf>
    <xf numFmtId="166" fontId="2" fillId="0" borderId="6" xfId="1" applyNumberFormat="1" applyFont="1" applyFill="1" applyBorder="1" applyAlignment="1" applyProtection="1">
      <protection hidden="1"/>
    </xf>
    <xf numFmtId="165" fontId="2" fillId="0" borderId="23" xfId="1" applyNumberFormat="1" applyFont="1" applyFill="1" applyBorder="1" applyAlignment="1" applyProtection="1">
      <protection hidden="1"/>
    </xf>
    <xf numFmtId="166" fontId="2" fillId="0" borderId="23" xfId="1" applyNumberFormat="1" applyFont="1" applyFill="1" applyBorder="1" applyAlignment="1" applyProtection="1">
      <protection hidden="1"/>
    </xf>
    <xf numFmtId="0" fontId="2" fillId="0" borderId="0" xfId="1" applyFont="1" applyFill="1" applyProtection="1">
      <protection hidden="1"/>
    </xf>
    <xf numFmtId="166" fontId="2" fillId="0" borderId="28" xfId="1" applyNumberFormat="1" applyFont="1" applyFill="1" applyBorder="1" applyAlignment="1" applyProtection="1">
      <protection hidden="1"/>
    </xf>
    <xf numFmtId="166" fontId="2" fillId="0" borderId="27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right" vertical="top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0" xfId="0" applyFont="1"/>
    <xf numFmtId="0" fontId="2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1" xfId="1" applyNumberFormat="1" applyFont="1" applyFill="1" applyBorder="1" applyAlignment="1" applyProtection="1">
      <protection hidden="1"/>
    </xf>
    <xf numFmtId="0" fontId="6" fillId="0" borderId="19" xfId="1" applyNumberFormat="1" applyFont="1" applyFill="1" applyBorder="1" applyAlignment="1" applyProtection="1">
      <alignment horizontal="centerContinuous"/>
      <protection hidden="1"/>
    </xf>
    <xf numFmtId="0" fontId="6" fillId="0" borderId="8" xfId="1" applyNumberFormat="1" applyFont="1" applyFill="1" applyBorder="1" applyAlignment="1" applyProtection="1">
      <alignment horizontal="centerContinuous"/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6" fillId="0" borderId="13" xfId="1" applyNumberFormat="1" applyFont="1" applyFill="1" applyBorder="1" applyAlignment="1" applyProtection="1">
      <alignment horizontal="center" vertical="top" wrapText="1"/>
      <protection hidden="1"/>
    </xf>
    <xf numFmtId="0" fontId="6" fillId="0" borderId="14" xfId="1" applyNumberFormat="1" applyFont="1" applyFill="1" applyBorder="1" applyAlignment="1" applyProtection="1">
      <alignment horizontal="center" vertical="top" wrapText="1"/>
      <protection hidden="1"/>
    </xf>
    <xf numFmtId="0" fontId="6" fillId="0" borderId="11" xfId="1" applyNumberFormat="1" applyFont="1" applyFill="1" applyBorder="1" applyAlignment="1" applyProtection="1">
      <alignment horizontal="center"/>
      <protection hidden="1"/>
    </xf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3" fillId="0" borderId="0" xfId="0" applyFont="1"/>
    <xf numFmtId="0" fontId="7" fillId="0" borderId="0" xfId="1" applyNumberFormat="1" applyFont="1" applyFill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0" fontId="7" fillId="0" borderId="15" xfId="1" applyNumberFormat="1" applyFont="1" applyFill="1" applyBorder="1" applyAlignment="1" applyProtection="1">
      <protection hidden="1"/>
    </xf>
    <xf numFmtId="0" fontId="2" fillId="0" borderId="0" xfId="0" applyFont="1" applyFill="1"/>
    <xf numFmtId="0" fontId="4" fillId="0" borderId="14" xfId="1" applyNumberFormat="1" applyFont="1" applyFill="1" applyBorder="1" applyAlignment="1" applyProtection="1">
      <alignment horizontal="center" vertical="top" wrapText="1"/>
      <protection hidden="1"/>
    </xf>
    <xf numFmtId="0" fontId="4" fillId="0" borderId="12" xfId="1" applyNumberFormat="1" applyFont="1" applyFill="1" applyBorder="1" applyAlignment="1" applyProtection="1">
      <alignment horizontal="center" vertical="top"/>
      <protection hidden="1"/>
    </xf>
    <xf numFmtId="0" fontId="4" fillId="0" borderId="1" xfId="1" applyNumberFormat="1" applyFont="1" applyFill="1" applyBorder="1" applyAlignment="1" applyProtection="1">
      <alignment horizontal="center" vertical="top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center"/>
      <protection hidden="1"/>
    </xf>
    <xf numFmtId="0" fontId="3" fillId="0" borderId="9" xfId="1" applyNumberFormat="1" applyFont="1" applyFill="1" applyBorder="1" applyAlignment="1" applyProtection="1">
      <alignment horizontal="center"/>
      <protection hidden="1"/>
    </xf>
    <xf numFmtId="1" fontId="3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164" fontId="7" fillId="0" borderId="5" xfId="0" applyNumberFormat="1" applyFont="1" applyFill="1" applyBorder="1" applyAlignment="1" applyProtection="1">
      <protection hidden="1"/>
    </xf>
    <xf numFmtId="164" fontId="7" fillId="0" borderId="2" xfId="0" applyNumberFormat="1" applyFont="1" applyFill="1" applyBorder="1" applyAlignment="1" applyProtection="1">
      <protection hidden="1"/>
    </xf>
    <xf numFmtId="164" fontId="7" fillId="0" borderId="3" xfId="0" applyNumberFormat="1" applyFont="1" applyFill="1" applyBorder="1" applyAlignment="1" applyProtection="1">
      <protection hidden="1"/>
    </xf>
    <xf numFmtId="164" fontId="7" fillId="0" borderId="32" xfId="0" applyNumberFormat="1" applyFont="1" applyFill="1" applyBorder="1" applyAlignment="1" applyProtection="1">
      <protection hidden="1"/>
    </xf>
    <xf numFmtId="4" fontId="7" fillId="0" borderId="20" xfId="0" applyNumberFormat="1" applyFont="1" applyFill="1" applyBorder="1" applyProtection="1"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164" fontId="7" fillId="0" borderId="23" xfId="0" applyNumberFormat="1" applyFont="1" applyFill="1" applyBorder="1" applyAlignment="1" applyProtection="1">
      <protection hidden="1"/>
    </xf>
    <xf numFmtId="164" fontId="7" fillId="0" borderId="33" xfId="0" applyNumberFormat="1" applyFont="1" applyFill="1" applyBorder="1" applyAlignment="1" applyProtection="1">
      <protection hidden="1"/>
    </xf>
    <xf numFmtId="164" fontId="2" fillId="0" borderId="33" xfId="1" applyNumberFormat="1" applyFont="1" applyFill="1" applyBorder="1" applyAlignment="1" applyProtection="1">
      <protection hidden="1"/>
    </xf>
    <xf numFmtId="164" fontId="7" fillId="0" borderId="31" xfId="0" applyNumberFormat="1" applyFont="1" applyFill="1" applyBorder="1" applyAlignment="1" applyProtection="1">
      <protection hidden="1"/>
    </xf>
    <xf numFmtId="164" fontId="2" fillId="0" borderId="31" xfId="1" applyNumberFormat="1" applyFont="1" applyFill="1" applyBorder="1" applyAlignment="1" applyProtection="1">
      <protection hidden="1"/>
    </xf>
    <xf numFmtId="164" fontId="8" fillId="0" borderId="3" xfId="0" applyNumberFormat="1" applyFont="1" applyFill="1" applyBorder="1" applyAlignment="1" applyProtection="1">
      <protection hidden="1"/>
    </xf>
    <xf numFmtId="166" fontId="2" fillId="0" borderId="32" xfId="1" applyNumberFormat="1" applyFont="1" applyFill="1" applyBorder="1" applyAlignment="1" applyProtection="1">
      <protection hidden="1"/>
    </xf>
    <xf numFmtId="164" fontId="9" fillId="0" borderId="31" xfId="0" applyNumberFormat="1" applyFont="1" applyFill="1" applyBorder="1" applyAlignment="1" applyProtection="1">
      <protection hidden="1"/>
    </xf>
    <xf numFmtId="164" fontId="9" fillId="0" borderId="3" xfId="1" applyNumberFormat="1" applyFont="1" applyFill="1" applyBorder="1" applyAlignment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165" fontId="2" fillId="0" borderId="3" xfId="1" applyNumberFormat="1" applyFont="1" applyFill="1" applyBorder="1" applyAlignment="1" applyProtection="1">
      <alignment wrapText="1"/>
      <protection hidden="1"/>
    </xf>
    <xf numFmtId="165" fontId="2" fillId="0" borderId="30" xfId="1" applyNumberFormat="1" applyFont="1" applyFill="1" applyBorder="1" applyAlignment="1" applyProtection="1">
      <alignment vertical="top" wrapText="1"/>
      <protection hidden="1"/>
    </xf>
    <xf numFmtId="165" fontId="2" fillId="0" borderId="29" xfId="1" applyNumberFormat="1" applyFont="1" applyFill="1" applyBorder="1" applyAlignment="1" applyProtection="1">
      <alignment vertical="top" wrapText="1"/>
      <protection hidden="1"/>
    </xf>
    <xf numFmtId="165" fontId="2" fillId="0" borderId="31" xfId="1" applyNumberFormat="1" applyFont="1" applyFill="1" applyBorder="1" applyAlignment="1" applyProtection="1">
      <alignment vertical="top" wrapText="1"/>
      <protection hidden="1"/>
    </xf>
    <xf numFmtId="0" fontId="2" fillId="0" borderId="0" xfId="1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165" fontId="2" fillId="0" borderId="25" xfId="1" applyNumberFormat="1" applyFont="1" applyFill="1" applyBorder="1" applyAlignment="1" applyProtection="1">
      <alignment wrapText="1"/>
      <protection hidden="1"/>
    </xf>
    <xf numFmtId="165" fontId="2" fillId="0" borderId="23" xfId="1" applyNumberFormat="1" applyFont="1" applyFill="1" applyBorder="1" applyAlignment="1" applyProtection="1">
      <alignment wrapText="1"/>
      <protection hidden="1"/>
    </xf>
    <xf numFmtId="165" fontId="2" fillId="2" borderId="30" xfId="1" applyNumberFormat="1" applyFont="1" applyFill="1" applyBorder="1" applyAlignment="1" applyProtection="1">
      <alignment vertical="top" wrapText="1"/>
      <protection hidden="1"/>
    </xf>
    <xf numFmtId="165" fontId="2" fillId="2" borderId="29" xfId="1" applyNumberFormat="1" applyFont="1" applyFill="1" applyBorder="1" applyAlignment="1" applyProtection="1">
      <alignment vertical="top" wrapText="1"/>
      <protection hidden="1"/>
    </xf>
    <xf numFmtId="165" fontId="2" fillId="2" borderId="31" xfId="1" applyNumberFormat="1" applyFont="1" applyFill="1" applyBorder="1" applyAlignment="1" applyProtection="1">
      <alignment vertical="top" wrapText="1"/>
      <protection hidden="1"/>
    </xf>
    <xf numFmtId="0" fontId="6" fillId="0" borderId="5" xfId="1" applyNumberFormat="1" applyFont="1" applyFill="1" applyBorder="1" applyAlignment="1" applyProtection="1">
      <alignment horizontal="center" vertical="center"/>
      <protection hidden="1"/>
    </xf>
    <xf numFmtId="165" fontId="2" fillId="0" borderId="7" xfId="1" applyNumberFormat="1" applyFont="1" applyFill="1" applyBorder="1" applyAlignment="1" applyProtection="1">
      <alignment vertical="top" wrapText="1"/>
      <protection hidden="1"/>
    </xf>
    <xf numFmtId="165" fontId="2" fillId="0" borderId="6" xfId="1" applyNumberFormat="1" applyFont="1" applyFill="1" applyBorder="1" applyAlignment="1" applyProtection="1">
      <alignment vertical="top" wrapText="1"/>
      <protection hidden="1"/>
    </xf>
    <xf numFmtId="0" fontId="6" fillId="0" borderId="16" xfId="1" applyNumberFormat="1" applyFont="1" applyFill="1" applyBorder="1" applyAlignment="1" applyProtection="1">
      <alignment horizontal="center" vertical="center"/>
      <protection hidden="1"/>
    </xf>
    <xf numFmtId="0" fontId="6" fillId="0" borderId="17" xfId="1" applyNumberFormat="1" applyFont="1" applyFill="1" applyBorder="1" applyAlignment="1" applyProtection="1">
      <alignment horizontal="center" vertical="center"/>
      <protection hidden="1"/>
    </xf>
    <xf numFmtId="0" fontId="6" fillId="0" borderId="24" xfId="1" applyNumberFormat="1" applyFont="1" applyFill="1" applyBorder="1" applyAlignment="1" applyProtection="1">
      <alignment horizontal="center" vertical="center"/>
      <protection hidden="1"/>
    </xf>
    <xf numFmtId="0" fontId="6" fillId="0" borderId="19" xfId="1" applyNumberFormat="1" applyFont="1" applyFill="1" applyBorder="1" applyAlignment="1" applyProtection="1">
      <alignment horizontal="center"/>
      <protection hidden="1"/>
    </xf>
    <xf numFmtId="0" fontId="6" fillId="0" borderId="8" xfId="1" applyNumberFormat="1" applyFont="1" applyFill="1" applyBorder="1" applyAlignment="1" applyProtection="1">
      <alignment horizontal="center"/>
      <protection hidden="1"/>
    </xf>
    <xf numFmtId="0" fontId="6" fillId="0" borderId="18" xfId="1" applyNumberFormat="1" applyFont="1" applyFill="1" applyBorder="1" applyAlignment="1" applyProtection="1">
      <alignment horizontal="center"/>
      <protection hidden="1"/>
    </xf>
    <xf numFmtId="166" fontId="2" fillId="0" borderId="29" xfId="1" applyNumberFormat="1" applyFont="1" applyFill="1" applyBorder="1" applyAlignment="1" applyProtection="1">
      <protection hidden="1"/>
    </xf>
    <xf numFmtId="164" fontId="7" fillId="0" borderId="27" xfId="0" applyNumberFormat="1" applyFont="1" applyFill="1" applyBorder="1" applyAlignment="1" applyProtection="1">
      <protection hidden="1"/>
    </xf>
    <xf numFmtId="164" fontId="9" fillId="0" borderId="27" xfId="1" applyNumberFormat="1" applyFont="1" applyFill="1" applyBorder="1" applyAlignment="1" applyProtection="1">
      <protection hidden="1"/>
    </xf>
    <xf numFmtId="4" fontId="7" fillId="0" borderId="35" xfId="0" applyNumberFormat="1" applyFont="1" applyFill="1" applyBorder="1" applyProtection="1">
      <protection hidden="1"/>
    </xf>
    <xf numFmtId="0" fontId="3" fillId="0" borderId="36" xfId="1" applyNumberFormat="1" applyFont="1" applyFill="1" applyBorder="1" applyAlignment="1" applyProtection="1">
      <alignment horizontal="center" vertical="center"/>
      <protection hidden="1"/>
    </xf>
    <xf numFmtId="0" fontId="3" fillId="0" borderId="37" xfId="1" applyNumberFormat="1" applyFont="1" applyFill="1" applyBorder="1" applyAlignment="1" applyProtection="1">
      <alignment horizontal="center" vertical="center"/>
      <protection hidden="1"/>
    </xf>
    <xf numFmtId="0" fontId="3" fillId="0" borderId="38" xfId="1" applyNumberFormat="1" applyFont="1" applyFill="1" applyBorder="1" applyAlignment="1" applyProtection="1">
      <alignment horizontal="center" vertical="center"/>
      <protection hidden="1"/>
    </xf>
    <xf numFmtId="166" fontId="2" fillId="0" borderId="39" xfId="1" applyNumberFormat="1" applyFont="1" applyFill="1" applyBorder="1" applyAlignment="1" applyProtection="1">
      <protection hidden="1"/>
    </xf>
    <xf numFmtId="3" fontId="2" fillId="0" borderId="3" xfId="1" applyNumberFormat="1" applyFont="1" applyFill="1" applyBorder="1" applyAlignment="1" applyProtection="1">
      <protection hidden="1"/>
    </xf>
    <xf numFmtId="4" fontId="2" fillId="0" borderId="29" xfId="1" applyNumberFormat="1" applyFont="1" applyFill="1" applyBorder="1" applyAlignment="1" applyProtection="1">
      <protection hidden="1"/>
    </xf>
    <xf numFmtId="4" fontId="2" fillId="0" borderId="3" xfId="1" applyNumberFormat="1" applyFont="1" applyFill="1" applyBorder="1" applyAlignment="1" applyProtection="1">
      <protection hidden="1"/>
    </xf>
    <xf numFmtId="4" fontId="2" fillId="0" borderId="34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topLeftCell="A52" zoomScale="110" zoomScaleNormal="110" workbookViewId="0">
      <selection activeCell="K73" sqref="K73"/>
    </sheetView>
  </sheetViews>
  <sheetFormatPr defaultRowHeight="12.75" x14ac:dyDescent="0.2"/>
  <cols>
    <col min="1" max="1" width="2.5703125" style="19" customWidth="1"/>
    <col min="2" max="2" width="13.28515625" style="19" customWidth="1"/>
    <col min="3" max="4" width="9.140625" style="19"/>
    <col min="5" max="5" width="9.140625" style="19" customWidth="1"/>
    <col min="6" max="6" width="9.28515625" style="19" bestFit="1" customWidth="1"/>
    <col min="7" max="7" width="7.7109375" style="19" customWidth="1"/>
    <col min="8" max="8" width="7.42578125" style="19" customWidth="1"/>
    <col min="9" max="9" width="12.42578125" style="19" customWidth="1"/>
    <col min="10" max="10" width="11.85546875" style="35" customWidth="1"/>
    <col min="11" max="11" width="11.42578125" style="35" customWidth="1"/>
    <col min="12" max="12" width="12" style="19" customWidth="1"/>
    <col min="13" max="16384" width="9.140625" style="19"/>
  </cols>
  <sheetData>
    <row r="1" spans="1:13" x14ac:dyDescent="0.2">
      <c r="A1" s="3"/>
      <c r="B1" s="3"/>
      <c r="C1" s="3"/>
      <c r="D1" s="3"/>
      <c r="E1" s="3"/>
      <c r="F1" s="17"/>
      <c r="G1" s="17"/>
      <c r="H1" s="17"/>
      <c r="I1" s="17"/>
      <c r="J1" s="14"/>
      <c r="K1" s="14"/>
      <c r="L1" s="18"/>
      <c r="M1" s="3"/>
    </row>
    <row r="2" spans="1:13" ht="16.5" customHeight="1" x14ac:dyDescent="0.2">
      <c r="A2" s="3"/>
      <c r="B2" s="3"/>
      <c r="C2" s="3"/>
      <c r="D2" s="3"/>
      <c r="E2" s="3"/>
      <c r="F2" s="20"/>
      <c r="G2" s="20"/>
      <c r="H2" s="20"/>
      <c r="I2" s="20"/>
      <c r="J2" s="14"/>
      <c r="K2" s="14"/>
      <c r="L2" s="3"/>
      <c r="M2" s="3"/>
    </row>
    <row r="3" spans="1:13" ht="30.75" customHeight="1" x14ac:dyDescent="0.2">
      <c r="A3" s="43"/>
      <c r="B3" s="65" t="s">
        <v>38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3"/>
    </row>
    <row r="4" spans="1:13" x14ac:dyDescent="0.2">
      <c r="A4" s="43"/>
      <c r="B4" s="43"/>
      <c r="C4" s="43"/>
      <c r="D4" s="43"/>
      <c r="E4" s="66" t="s">
        <v>57</v>
      </c>
      <c r="F4" s="66"/>
      <c r="G4" s="66"/>
      <c r="H4" s="66"/>
      <c r="I4" s="49"/>
      <c r="J4" s="14"/>
      <c r="K4" s="14"/>
      <c r="L4" s="3"/>
      <c r="M4" s="3"/>
    </row>
    <row r="5" spans="1:13" x14ac:dyDescent="0.2">
      <c r="A5" s="43"/>
      <c r="B5" s="43"/>
      <c r="C5" s="43"/>
      <c r="D5" s="43"/>
      <c r="E5" s="43"/>
      <c r="F5" s="43"/>
      <c r="G5" s="43"/>
      <c r="H5" s="43"/>
      <c r="I5" s="49"/>
      <c r="J5" s="14"/>
      <c r="K5" s="14"/>
      <c r="L5" s="3"/>
      <c r="M5" s="3"/>
    </row>
    <row r="6" spans="1:13" ht="13.5" thickBot="1" x14ac:dyDescent="0.25">
      <c r="A6" s="21"/>
      <c r="B6" s="21"/>
      <c r="C6" s="21"/>
      <c r="D6" s="21"/>
      <c r="E6" s="21"/>
      <c r="F6" s="21"/>
      <c r="G6" s="21"/>
      <c r="H6" s="21"/>
      <c r="I6" s="21"/>
      <c r="J6" s="14"/>
      <c r="K6" s="14"/>
      <c r="L6" s="3" t="s">
        <v>50</v>
      </c>
      <c r="M6" s="3"/>
    </row>
    <row r="7" spans="1:13" x14ac:dyDescent="0.2">
      <c r="A7" s="22"/>
      <c r="B7" s="23"/>
      <c r="C7" s="24"/>
      <c r="D7" s="24"/>
      <c r="E7" s="24"/>
      <c r="F7" s="72" t="s">
        <v>37</v>
      </c>
      <c r="G7" s="72"/>
      <c r="H7" s="72"/>
      <c r="I7" s="85" t="s">
        <v>62</v>
      </c>
      <c r="J7" s="86"/>
      <c r="K7" s="86"/>
      <c r="L7" s="87"/>
      <c r="M7" s="21"/>
    </row>
    <row r="8" spans="1:13" ht="117" customHeight="1" thickBot="1" x14ac:dyDescent="0.25">
      <c r="A8" s="25"/>
      <c r="B8" s="75" t="s">
        <v>36</v>
      </c>
      <c r="C8" s="76"/>
      <c r="D8" s="76"/>
      <c r="E8" s="77"/>
      <c r="F8" s="26" t="s">
        <v>35</v>
      </c>
      <c r="G8" s="27" t="s">
        <v>34</v>
      </c>
      <c r="H8" s="26" t="s">
        <v>33</v>
      </c>
      <c r="I8" s="36" t="s">
        <v>63</v>
      </c>
      <c r="J8" s="36" t="s">
        <v>64</v>
      </c>
      <c r="K8" s="37" t="s">
        <v>48</v>
      </c>
      <c r="L8" s="38" t="s">
        <v>39</v>
      </c>
      <c r="M8" s="21"/>
    </row>
    <row r="9" spans="1:13" ht="13.5" thickBot="1" x14ac:dyDescent="0.25">
      <c r="A9" s="21"/>
      <c r="B9" s="78">
        <v>1</v>
      </c>
      <c r="C9" s="79"/>
      <c r="D9" s="79"/>
      <c r="E9" s="80"/>
      <c r="F9" s="28">
        <v>2</v>
      </c>
      <c r="G9" s="29">
        <v>3</v>
      </c>
      <c r="H9" s="28">
        <v>4</v>
      </c>
      <c r="I9" s="28">
        <v>5</v>
      </c>
      <c r="J9" s="39">
        <v>6</v>
      </c>
      <c r="K9" s="40">
        <v>7</v>
      </c>
      <c r="L9" s="41">
        <v>8</v>
      </c>
      <c r="M9" s="21"/>
    </row>
    <row r="10" spans="1:13" ht="32.25" customHeight="1" x14ac:dyDescent="0.2">
      <c r="A10" s="30"/>
      <c r="B10" s="73" t="s">
        <v>32</v>
      </c>
      <c r="C10" s="74"/>
      <c r="D10" s="74"/>
      <c r="E10" s="74"/>
      <c r="F10" s="10">
        <v>31</v>
      </c>
      <c r="G10" s="11" t="s">
        <v>1</v>
      </c>
      <c r="H10" s="15" t="s">
        <v>1</v>
      </c>
      <c r="I10" s="44">
        <f>I11+I16+I20+I25+I31+I33+I40+I42+I44+I29+I18+I38</f>
        <v>160607.85833999998</v>
      </c>
      <c r="J10" s="44">
        <f>J11+J16+J20+J25+J31+J33+J40+J42+J44+J29+J18+J38</f>
        <v>626140.08562999999</v>
      </c>
      <c r="K10" s="44">
        <f>K11+K16+K20+K25+K31+K33+K40+K42+K44+K29+K18+K38</f>
        <v>613570.76153999998</v>
      </c>
      <c r="L10" s="1">
        <f t="shared" ref="L10:L23" si="0">K10*100/J10</f>
        <v>97.992569973003214</v>
      </c>
      <c r="M10" s="30"/>
    </row>
    <row r="11" spans="1:13" x14ac:dyDescent="0.2">
      <c r="A11" s="30"/>
      <c r="B11" s="60" t="s">
        <v>31</v>
      </c>
      <c r="C11" s="61"/>
      <c r="D11" s="61"/>
      <c r="E11" s="61"/>
      <c r="F11" s="7">
        <v>31</v>
      </c>
      <c r="G11" s="8">
        <v>1</v>
      </c>
      <c r="H11" s="16" t="s">
        <v>1</v>
      </c>
      <c r="I11" s="45">
        <f>SUM(I12:I15)</f>
        <v>70395.911930000002</v>
      </c>
      <c r="J11" s="45">
        <f>SUM(J12:J15)</f>
        <v>81848.419160000005</v>
      </c>
      <c r="K11" s="45">
        <f>SUM(K12:K15)</f>
        <v>78915.872659999994</v>
      </c>
      <c r="L11" s="2">
        <f t="shared" si="0"/>
        <v>96.417100623205229</v>
      </c>
      <c r="M11" s="30"/>
    </row>
    <row r="12" spans="1:13" ht="54" customHeight="1" x14ac:dyDescent="0.2">
      <c r="A12" s="30"/>
      <c r="B12" s="60" t="s">
        <v>30</v>
      </c>
      <c r="C12" s="61"/>
      <c r="D12" s="61"/>
      <c r="E12" s="61"/>
      <c r="F12" s="7">
        <v>31</v>
      </c>
      <c r="G12" s="8">
        <v>1</v>
      </c>
      <c r="H12" s="8">
        <v>4</v>
      </c>
      <c r="I12" s="81">
        <v>32896.94</v>
      </c>
      <c r="J12" s="82">
        <v>37476.244700000003</v>
      </c>
      <c r="K12" s="46">
        <v>37364.604579999999</v>
      </c>
      <c r="L12" s="2">
        <f t="shared" si="0"/>
        <v>99.702104303956574</v>
      </c>
      <c r="M12" s="30"/>
    </row>
    <row r="13" spans="1:13" x14ac:dyDescent="0.2">
      <c r="A13" s="30"/>
      <c r="B13" s="60" t="s">
        <v>40</v>
      </c>
      <c r="C13" s="61"/>
      <c r="D13" s="61"/>
      <c r="E13" s="61"/>
      <c r="F13" s="7">
        <v>31</v>
      </c>
      <c r="G13" s="8">
        <v>1</v>
      </c>
      <c r="H13" s="8">
        <v>5</v>
      </c>
      <c r="I13" s="81">
        <v>1.4</v>
      </c>
      <c r="J13" s="82">
        <v>1.4</v>
      </c>
      <c r="K13" s="50">
        <v>0</v>
      </c>
      <c r="L13" s="2">
        <f t="shared" si="0"/>
        <v>0</v>
      </c>
      <c r="M13" s="30"/>
    </row>
    <row r="14" spans="1:13" x14ac:dyDescent="0.2">
      <c r="A14" s="30"/>
      <c r="B14" s="60" t="s">
        <v>41</v>
      </c>
      <c r="C14" s="61"/>
      <c r="D14" s="61"/>
      <c r="E14" s="61"/>
      <c r="F14" s="7">
        <v>31</v>
      </c>
      <c r="G14" s="8">
        <v>1</v>
      </c>
      <c r="H14" s="8">
        <v>11</v>
      </c>
      <c r="I14" s="81">
        <v>1200</v>
      </c>
      <c r="J14" s="82">
        <v>1093.47082</v>
      </c>
      <c r="K14" s="50">
        <v>0</v>
      </c>
      <c r="L14" s="2">
        <f t="shared" si="0"/>
        <v>0</v>
      </c>
      <c r="M14" s="30"/>
    </row>
    <row r="15" spans="1:13" x14ac:dyDescent="0.2">
      <c r="A15" s="30"/>
      <c r="B15" s="60" t="s">
        <v>29</v>
      </c>
      <c r="C15" s="61"/>
      <c r="D15" s="61"/>
      <c r="E15" s="61"/>
      <c r="F15" s="7">
        <v>31</v>
      </c>
      <c r="G15" s="8">
        <v>1</v>
      </c>
      <c r="H15" s="8">
        <v>13</v>
      </c>
      <c r="I15" s="81">
        <v>36297.571929999998</v>
      </c>
      <c r="J15" s="82">
        <v>43277.303639999998</v>
      </c>
      <c r="K15" s="46">
        <v>41551.268080000002</v>
      </c>
      <c r="L15" s="2">
        <f t="shared" si="0"/>
        <v>96.011684151217153</v>
      </c>
      <c r="M15" s="30"/>
    </row>
    <row r="16" spans="1:13" x14ac:dyDescent="0.2">
      <c r="A16" s="30"/>
      <c r="B16" s="60" t="s">
        <v>28</v>
      </c>
      <c r="C16" s="61"/>
      <c r="D16" s="61"/>
      <c r="E16" s="61"/>
      <c r="F16" s="7">
        <v>31</v>
      </c>
      <c r="G16" s="8">
        <v>2</v>
      </c>
      <c r="H16" s="8" t="s">
        <v>1</v>
      </c>
      <c r="I16" s="45">
        <f>I17</f>
        <v>1603.5</v>
      </c>
      <c r="J16" s="45">
        <f>J17</f>
        <v>1698.1</v>
      </c>
      <c r="K16" s="45">
        <f>K17</f>
        <v>1698.1</v>
      </c>
      <c r="L16" s="2">
        <f t="shared" si="0"/>
        <v>100</v>
      </c>
      <c r="M16" s="30"/>
    </row>
    <row r="17" spans="1:13" x14ac:dyDescent="0.2">
      <c r="A17" s="30"/>
      <c r="B17" s="60" t="s">
        <v>27</v>
      </c>
      <c r="C17" s="61"/>
      <c r="D17" s="61"/>
      <c r="E17" s="61"/>
      <c r="F17" s="7">
        <v>31</v>
      </c>
      <c r="G17" s="8">
        <v>2</v>
      </c>
      <c r="H17" s="8">
        <v>3</v>
      </c>
      <c r="I17" s="81">
        <v>1603.5</v>
      </c>
      <c r="J17" s="82">
        <v>1698.1</v>
      </c>
      <c r="K17" s="46">
        <v>1698.1</v>
      </c>
      <c r="L17" s="2">
        <f t="shared" si="0"/>
        <v>100</v>
      </c>
      <c r="M17" s="30"/>
    </row>
    <row r="18" spans="1:13" x14ac:dyDescent="0.2">
      <c r="A18" s="30"/>
      <c r="B18" s="60" t="s">
        <v>61</v>
      </c>
      <c r="C18" s="61"/>
      <c r="D18" s="61"/>
      <c r="E18" s="61"/>
      <c r="F18" s="7">
        <v>31</v>
      </c>
      <c r="G18" s="8">
        <v>3</v>
      </c>
      <c r="H18" s="8" t="s">
        <v>1</v>
      </c>
      <c r="I18" s="45">
        <f>I19</f>
        <v>0</v>
      </c>
      <c r="J18" s="45">
        <f>J19</f>
        <v>833.81780000000003</v>
      </c>
      <c r="K18" s="45">
        <f>K19</f>
        <v>832.49310000000003</v>
      </c>
      <c r="L18" s="2">
        <f t="shared" ref="L18:L19" si="1">K18*100/J18</f>
        <v>99.841128361615688</v>
      </c>
      <c r="M18" s="30"/>
    </row>
    <row r="19" spans="1:13" ht="37.5" customHeight="1" x14ac:dyDescent="0.2">
      <c r="A19" s="30"/>
      <c r="B19" s="62" t="s">
        <v>60</v>
      </c>
      <c r="C19" s="63"/>
      <c r="D19" s="63"/>
      <c r="E19" s="64"/>
      <c r="F19" s="7">
        <v>31</v>
      </c>
      <c r="G19" s="8">
        <v>3</v>
      </c>
      <c r="H19" s="8">
        <v>9</v>
      </c>
      <c r="I19" s="81">
        <v>0</v>
      </c>
      <c r="J19" s="83">
        <v>833.81780000000003</v>
      </c>
      <c r="K19" s="56">
        <v>832.49310000000003</v>
      </c>
      <c r="L19" s="2">
        <f t="shared" si="1"/>
        <v>99.841128361615688</v>
      </c>
      <c r="M19" s="30"/>
    </row>
    <row r="20" spans="1:13" x14ac:dyDescent="0.2">
      <c r="A20" s="30"/>
      <c r="B20" s="60" t="s">
        <v>42</v>
      </c>
      <c r="C20" s="61"/>
      <c r="D20" s="61"/>
      <c r="E20" s="61"/>
      <c r="F20" s="7">
        <v>31</v>
      </c>
      <c r="G20" s="8">
        <v>4</v>
      </c>
      <c r="H20" s="8" t="s">
        <v>1</v>
      </c>
      <c r="I20" s="45">
        <f>SUM(I21:I24)</f>
        <v>2863.5</v>
      </c>
      <c r="J20" s="45">
        <f>SUM(J21:J24)</f>
        <v>8823.8915300000008</v>
      </c>
      <c r="K20" s="45">
        <f>SUM(K21:K24)</f>
        <v>4761.9199800000006</v>
      </c>
      <c r="L20" s="2">
        <f t="shared" si="0"/>
        <v>53.966211663075605</v>
      </c>
      <c r="M20" s="30"/>
    </row>
    <row r="21" spans="1:13" x14ac:dyDescent="0.2">
      <c r="A21" s="30"/>
      <c r="B21" s="60" t="s">
        <v>43</v>
      </c>
      <c r="C21" s="61"/>
      <c r="D21" s="61"/>
      <c r="E21" s="61"/>
      <c r="F21" s="7">
        <v>31</v>
      </c>
      <c r="G21" s="8">
        <v>4</v>
      </c>
      <c r="H21" s="8">
        <v>5</v>
      </c>
      <c r="I21" s="82">
        <v>951.2</v>
      </c>
      <c r="J21" s="82">
        <v>951.2</v>
      </c>
      <c r="K21" s="46">
        <v>474.04056000000003</v>
      </c>
      <c r="L21" s="2">
        <f t="shared" si="0"/>
        <v>49.836055508830952</v>
      </c>
      <c r="M21" s="30"/>
    </row>
    <row r="22" spans="1:13" x14ac:dyDescent="0.2">
      <c r="A22" s="30"/>
      <c r="B22" s="60" t="s">
        <v>51</v>
      </c>
      <c r="C22" s="61"/>
      <c r="D22" s="61"/>
      <c r="E22" s="61"/>
      <c r="F22" s="7">
        <v>31</v>
      </c>
      <c r="G22" s="8">
        <v>4</v>
      </c>
      <c r="H22" s="8">
        <v>8</v>
      </c>
      <c r="I22" s="90">
        <v>50</v>
      </c>
      <c r="J22" s="82">
        <v>50</v>
      </c>
      <c r="K22" s="46">
        <v>0</v>
      </c>
      <c r="L22" s="2">
        <f t="shared" si="0"/>
        <v>0</v>
      </c>
      <c r="M22" s="30"/>
    </row>
    <row r="23" spans="1:13" x14ac:dyDescent="0.2">
      <c r="A23" s="30"/>
      <c r="B23" s="60" t="s">
        <v>44</v>
      </c>
      <c r="C23" s="61"/>
      <c r="D23" s="61"/>
      <c r="E23" s="61"/>
      <c r="F23" s="7">
        <v>31</v>
      </c>
      <c r="G23" s="8">
        <v>4</v>
      </c>
      <c r="H23" s="8">
        <v>9</v>
      </c>
      <c r="I23" s="90">
        <v>1762.3</v>
      </c>
      <c r="J23" s="82">
        <v>7722.6915300000001</v>
      </c>
      <c r="K23" s="46">
        <v>4287.8794200000002</v>
      </c>
      <c r="L23" s="2">
        <f t="shared" si="0"/>
        <v>55.523121742504721</v>
      </c>
      <c r="M23" s="30"/>
    </row>
    <row r="24" spans="1:13" ht="24.75" customHeight="1" x14ac:dyDescent="0.2">
      <c r="A24" s="30"/>
      <c r="B24" s="60" t="s">
        <v>45</v>
      </c>
      <c r="C24" s="61"/>
      <c r="D24" s="61"/>
      <c r="E24" s="61"/>
      <c r="F24" s="7">
        <v>31</v>
      </c>
      <c r="G24" s="8">
        <v>4</v>
      </c>
      <c r="H24" s="8">
        <v>12</v>
      </c>
      <c r="I24" s="90">
        <v>100</v>
      </c>
      <c r="J24" s="82">
        <v>100</v>
      </c>
      <c r="K24" s="50">
        <v>0</v>
      </c>
      <c r="L24" s="2">
        <f t="shared" ref="L24:L69" si="2">K24*100/J24</f>
        <v>0</v>
      </c>
      <c r="M24" s="30"/>
    </row>
    <row r="25" spans="1:13" ht="28.5" customHeight="1" x14ac:dyDescent="0.2">
      <c r="A25" s="30"/>
      <c r="B25" s="60" t="s">
        <v>26</v>
      </c>
      <c r="C25" s="61"/>
      <c r="D25" s="61"/>
      <c r="E25" s="61"/>
      <c r="F25" s="7">
        <v>31</v>
      </c>
      <c r="G25" s="8">
        <v>5</v>
      </c>
      <c r="H25" s="8" t="s">
        <v>1</v>
      </c>
      <c r="I25" s="45">
        <f>I26+I27+I28</f>
        <v>4298</v>
      </c>
      <c r="J25" s="45">
        <f>J26+J27+J28</f>
        <v>446475.23824999999</v>
      </c>
      <c r="K25" s="45">
        <f>K26+K27+K28</f>
        <v>445685.25872000004</v>
      </c>
      <c r="L25" s="2">
        <f t="shared" si="2"/>
        <v>99.823063081147254</v>
      </c>
      <c r="M25" s="30"/>
    </row>
    <row r="26" spans="1:13" x14ac:dyDescent="0.2">
      <c r="A26" s="30"/>
      <c r="B26" s="60" t="s">
        <v>46</v>
      </c>
      <c r="C26" s="61"/>
      <c r="D26" s="61"/>
      <c r="E26" s="61"/>
      <c r="F26" s="7">
        <v>31</v>
      </c>
      <c r="G26" s="8">
        <v>5</v>
      </c>
      <c r="H26" s="16">
        <v>1</v>
      </c>
      <c r="I26" s="91">
        <v>2864</v>
      </c>
      <c r="J26" s="82">
        <v>435662.33905000001</v>
      </c>
      <c r="K26" s="46">
        <v>435599.33377000003</v>
      </c>
      <c r="L26" s="2">
        <f t="shared" si="2"/>
        <v>99.985538047622526</v>
      </c>
      <c r="M26" s="30"/>
    </row>
    <row r="27" spans="1:13" x14ac:dyDescent="0.2">
      <c r="A27" s="30"/>
      <c r="B27" s="60" t="s">
        <v>25</v>
      </c>
      <c r="C27" s="61"/>
      <c r="D27" s="61"/>
      <c r="E27" s="61"/>
      <c r="F27" s="7">
        <v>31</v>
      </c>
      <c r="G27" s="8">
        <v>5</v>
      </c>
      <c r="H27" s="16">
        <v>2</v>
      </c>
      <c r="I27" s="91">
        <v>1000</v>
      </c>
      <c r="J27" s="82">
        <v>10255.8992</v>
      </c>
      <c r="K27" s="46">
        <v>9599.8253499999992</v>
      </c>
      <c r="L27" s="2">
        <f t="shared" si="2"/>
        <v>93.602961210851205</v>
      </c>
      <c r="M27" s="30"/>
    </row>
    <row r="28" spans="1:13" x14ac:dyDescent="0.2">
      <c r="A28" s="30"/>
      <c r="B28" s="60" t="s">
        <v>24</v>
      </c>
      <c r="C28" s="61"/>
      <c r="D28" s="61"/>
      <c r="E28" s="61"/>
      <c r="F28" s="7">
        <v>31</v>
      </c>
      <c r="G28" s="8">
        <v>5</v>
      </c>
      <c r="H28" s="16">
        <v>3</v>
      </c>
      <c r="I28" s="91">
        <v>434</v>
      </c>
      <c r="J28" s="82">
        <v>557</v>
      </c>
      <c r="K28" s="46">
        <v>486.09960000000001</v>
      </c>
      <c r="L28" s="2">
        <f t="shared" si="2"/>
        <v>87.271023339317779</v>
      </c>
      <c r="M28" s="30"/>
    </row>
    <row r="29" spans="1:13" x14ac:dyDescent="0.2">
      <c r="A29" s="30"/>
      <c r="B29" s="60" t="s">
        <v>56</v>
      </c>
      <c r="C29" s="61"/>
      <c r="D29" s="61"/>
      <c r="E29" s="61"/>
      <c r="F29" s="7">
        <v>31</v>
      </c>
      <c r="G29" s="8">
        <v>6</v>
      </c>
      <c r="H29" s="16"/>
      <c r="I29" s="82">
        <f>I30</f>
        <v>216.3</v>
      </c>
      <c r="J29" s="82">
        <f>J30</f>
        <v>216.3</v>
      </c>
      <c r="K29" s="45">
        <f>K30</f>
        <v>0</v>
      </c>
      <c r="L29" s="2">
        <f t="shared" si="2"/>
        <v>0</v>
      </c>
      <c r="M29" s="30"/>
    </row>
    <row r="30" spans="1:13" x14ac:dyDescent="0.2">
      <c r="A30" s="30"/>
      <c r="B30" s="60" t="s">
        <v>55</v>
      </c>
      <c r="C30" s="61"/>
      <c r="D30" s="61"/>
      <c r="E30" s="61"/>
      <c r="F30" s="7">
        <v>31</v>
      </c>
      <c r="G30" s="8">
        <v>6</v>
      </c>
      <c r="H30" s="16">
        <v>5</v>
      </c>
      <c r="I30" s="91">
        <v>216.3</v>
      </c>
      <c r="J30" s="82">
        <v>216.3</v>
      </c>
      <c r="K30" s="46">
        <v>0</v>
      </c>
      <c r="L30" s="2">
        <f t="shared" si="2"/>
        <v>0</v>
      </c>
      <c r="M30" s="30"/>
    </row>
    <row r="31" spans="1:13" x14ac:dyDescent="0.2">
      <c r="A31" s="30"/>
      <c r="B31" s="60" t="s">
        <v>23</v>
      </c>
      <c r="C31" s="61"/>
      <c r="D31" s="61"/>
      <c r="E31" s="61"/>
      <c r="F31" s="7">
        <v>31</v>
      </c>
      <c r="G31" s="8">
        <v>8</v>
      </c>
      <c r="H31" s="16" t="s">
        <v>1</v>
      </c>
      <c r="I31" s="45">
        <f>I32</f>
        <v>59464.24641</v>
      </c>
      <c r="J31" s="45">
        <f>J32</f>
        <v>63353.680890000003</v>
      </c>
      <c r="K31" s="45">
        <f>K32</f>
        <v>63345.567889999998</v>
      </c>
      <c r="L31" s="2">
        <f t="shared" si="2"/>
        <v>99.987194114239244</v>
      </c>
      <c r="M31" s="30"/>
    </row>
    <row r="32" spans="1:13" x14ac:dyDescent="0.2">
      <c r="A32" s="30"/>
      <c r="B32" s="60" t="s">
        <v>22</v>
      </c>
      <c r="C32" s="61"/>
      <c r="D32" s="61"/>
      <c r="E32" s="61"/>
      <c r="F32" s="7">
        <v>31</v>
      </c>
      <c r="G32" s="8">
        <v>8</v>
      </c>
      <c r="H32" s="16">
        <v>1</v>
      </c>
      <c r="I32" s="91">
        <v>59464.24641</v>
      </c>
      <c r="J32" s="82">
        <v>63353.680890000003</v>
      </c>
      <c r="K32" s="46">
        <v>63345.567889999998</v>
      </c>
      <c r="L32" s="2">
        <f t="shared" si="2"/>
        <v>99.987194114239244</v>
      </c>
      <c r="M32" s="30"/>
    </row>
    <row r="33" spans="1:15" x14ac:dyDescent="0.2">
      <c r="A33" s="30"/>
      <c r="B33" s="60" t="s">
        <v>6</v>
      </c>
      <c r="C33" s="61"/>
      <c r="D33" s="61"/>
      <c r="E33" s="61"/>
      <c r="F33" s="7">
        <v>31</v>
      </c>
      <c r="G33" s="8">
        <v>10</v>
      </c>
      <c r="H33" s="16" t="s">
        <v>1</v>
      </c>
      <c r="I33" s="45">
        <f>I34+I35+I36+I37</f>
        <v>4908.3999999999996</v>
      </c>
      <c r="J33" s="45">
        <f>J34+J35+J36+J37</f>
        <v>5335.5</v>
      </c>
      <c r="K33" s="45">
        <f>K34+K35+K36+K37</f>
        <v>4355.2232299999996</v>
      </c>
      <c r="L33" s="2">
        <f t="shared" si="2"/>
        <v>81.627274482241589</v>
      </c>
      <c r="M33" s="30"/>
    </row>
    <row r="34" spans="1:15" x14ac:dyDescent="0.2">
      <c r="A34" s="30"/>
      <c r="B34" s="60" t="s">
        <v>21</v>
      </c>
      <c r="C34" s="61"/>
      <c r="D34" s="61"/>
      <c r="E34" s="61"/>
      <c r="F34" s="7">
        <v>31</v>
      </c>
      <c r="G34" s="8">
        <v>10</v>
      </c>
      <c r="H34" s="16">
        <v>1</v>
      </c>
      <c r="I34" s="91">
        <v>21.6</v>
      </c>
      <c r="J34" s="46">
        <v>21.6</v>
      </c>
      <c r="K34" s="46">
        <v>19.350000000000001</v>
      </c>
      <c r="L34" s="53">
        <f t="shared" si="2"/>
        <v>89.583333333333343</v>
      </c>
      <c r="M34" s="30"/>
    </row>
    <row r="35" spans="1:15" x14ac:dyDescent="0.2">
      <c r="A35" s="30"/>
      <c r="B35" s="60" t="s">
        <v>5</v>
      </c>
      <c r="C35" s="61"/>
      <c r="D35" s="61"/>
      <c r="E35" s="61"/>
      <c r="F35" s="7">
        <v>31</v>
      </c>
      <c r="G35" s="8">
        <v>10</v>
      </c>
      <c r="H35" s="16">
        <v>3</v>
      </c>
      <c r="I35" s="91">
        <v>0</v>
      </c>
      <c r="J35" s="46">
        <v>0</v>
      </c>
      <c r="K35" s="46">
        <v>0</v>
      </c>
      <c r="L35" s="53">
        <v>0</v>
      </c>
      <c r="M35" s="30"/>
    </row>
    <row r="36" spans="1:15" x14ac:dyDescent="0.2">
      <c r="A36" s="30"/>
      <c r="B36" s="60" t="s">
        <v>4</v>
      </c>
      <c r="C36" s="61"/>
      <c r="D36" s="61"/>
      <c r="E36" s="61"/>
      <c r="F36" s="7">
        <v>31</v>
      </c>
      <c r="G36" s="8">
        <v>10</v>
      </c>
      <c r="H36" s="16">
        <v>4</v>
      </c>
      <c r="I36" s="91">
        <v>3711</v>
      </c>
      <c r="J36" s="46">
        <v>3366</v>
      </c>
      <c r="K36" s="46">
        <v>3366</v>
      </c>
      <c r="L36" s="53">
        <f t="shared" si="2"/>
        <v>100</v>
      </c>
      <c r="M36" s="30"/>
    </row>
    <row r="37" spans="1:15" x14ac:dyDescent="0.2">
      <c r="A37" s="30"/>
      <c r="B37" s="60" t="s">
        <v>20</v>
      </c>
      <c r="C37" s="61"/>
      <c r="D37" s="61"/>
      <c r="E37" s="61"/>
      <c r="F37" s="7">
        <v>31</v>
      </c>
      <c r="G37" s="8">
        <v>10</v>
      </c>
      <c r="H37" s="16">
        <v>6</v>
      </c>
      <c r="I37" s="91">
        <v>1175.8</v>
      </c>
      <c r="J37" s="46">
        <v>1947.9</v>
      </c>
      <c r="K37" s="46">
        <v>969.87323000000004</v>
      </c>
      <c r="L37" s="53">
        <f t="shared" si="2"/>
        <v>49.790709482006264</v>
      </c>
      <c r="M37" s="30"/>
    </row>
    <row r="38" spans="1:15" x14ac:dyDescent="0.2">
      <c r="A38" s="30"/>
      <c r="B38" s="60" t="s">
        <v>3</v>
      </c>
      <c r="C38" s="61"/>
      <c r="D38" s="61"/>
      <c r="E38" s="61"/>
      <c r="F38" s="7">
        <v>31</v>
      </c>
      <c r="G38" s="8">
        <v>11</v>
      </c>
      <c r="H38" s="16" t="s">
        <v>1</v>
      </c>
      <c r="I38" s="46">
        <f>I39</f>
        <v>0</v>
      </c>
      <c r="J38" s="46">
        <f>J39</f>
        <v>40</v>
      </c>
      <c r="K38" s="46">
        <f>K39</f>
        <v>40</v>
      </c>
      <c r="L38" s="53">
        <f t="shared" ref="L38:L39" si="3">K38*100/J38</f>
        <v>100</v>
      </c>
      <c r="M38" s="30"/>
    </row>
    <row r="39" spans="1:15" x14ac:dyDescent="0.2">
      <c r="A39" s="30"/>
      <c r="B39" s="60" t="s">
        <v>2</v>
      </c>
      <c r="C39" s="61"/>
      <c r="D39" s="61"/>
      <c r="E39" s="61"/>
      <c r="F39" s="7">
        <v>31</v>
      </c>
      <c r="G39" s="8">
        <v>11</v>
      </c>
      <c r="H39" s="16">
        <v>1</v>
      </c>
      <c r="I39" s="91">
        <v>0</v>
      </c>
      <c r="J39" s="59">
        <v>40</v>
      </c>
      <c r="K39" s="56">
        <v>40</v>
      </c>
      <c r="L39" s="53">
        <f t="shared" si="3"/>
        <v>100</v>
      </c>
      <c r="M39" s="30"/>
    </row>
    <row r="40" spans="1:15" x14ac:dyDescent="0.2">
      <c r="A40" s="30"/>
      <c r="B40" s="60" t="s">
        <v>19</v>
      </c>
      <c r="C40" s="61"/>
      <c r="D40" s="61"/>
      <c r="E40" s="61"/>
      <c r="F40" s="7">
        <v>31</v>
      </c>
      <c r="G40" s="8">
        <v>12</v>
      </c>
      <c r="H40" s="16" t="s">
        <v>1</v>
      </c>
      <c r="I40" s="46">
        <f>I41</f>
        <v>950</v>
      </c>
      <c r="J40" s="46">
        <f>J41</f>
        <v>950</v>
      </c>
      <c r="K40" s="46">
        <f>K41</f>
        <v>950</v>
      </c>
      <c r="L40" s="53">
        <f t="shared" si="2"/>
        <v>100</v>
      </c>
      <c r="M40" s="30"/>
    </row>
    <row r="41" spans="1:15" x14ac:dyDescent="0.2">
      <c r="A41" s="30"/>
      <c r="B41" s="60" t="s">
        <v>18</v>
      </c>
      <c r="C41" s="61"/>
      <c r="D41" s="61"/>
      <c r="E41" s="61"/>
      <c r="F41" s="7">
        <v>31</v>
      </c>
      <c r="G41" s="8">
        <v>12</v>
      </c>
      <c r="H41" s="16">
        <v>2</v>
      </c>
      <c r="I41" s="91">
        <v>950</v>
      </c>
      <c r="J41" s="46">
        <v>950</v>
      </c>
      <c r="K41" s="54">
        <v>950</v>
      </c>
      <c r="L41" s="53">
        <f t="shared" si="2"/>
        <v>100</v>
      </c>
      <c r="M41" s="30"/>
    </row>
    <row r="42" spans="1:15" ht="28.5" customHeight="1" x14ac:dyDescent="0.2">
      <c r="A42" s="30"/>
      <c r="B42" s="60" t="s">
        <v>17</v>
      </c>
      <c r="C42" s="61"/>
      <c r="D42" s="61"/>
      <c r="E42" s="61"/>
      <c r="F42" s="7">
        <v>31</v>
      </c>
      <c r="G42" s="8">
        <v>13</v>
      </c>
      <c r="H42" s="16" t="s">
        <v>1</v>
      </c>
      <c r="I42" s="46">
        <f>I43</f>
        <v>5405</v>
      </c>
      <c r="J42" s="46">
        <f>J43</f>
        <v>5405</v>
      </c>
      <c r="K42" s="54">
        <f>K43</f>
        <v>1826.18796</v>
      </c>
      <c r="L42" s="53">
        <f t="shared" si="2"/>
        <v>33.78701128584644</v>
      </c>
      <c r="M42" s="30"/>
    </row>
    <row r="43" spans="1:15" ht="27.75" customHeight="1" x14ac:dyDescent="0.2">
      <c r="A43" s="30"/>
      <c r="B43" s="60" t="s">
        <v>16</v>
      </c>
      <c r="C43" s="61"/>
      <c r="D43" s="61"/>
      <c r="E43" s="61"/>
      <c r="F43" s="7">
        <v>31</v>
      </c>
      <c r="G43" s="8">
        <v>13</v>
      </c>
      <c r="H43" s="16">
        <v>1</v>
      </c>
      <c r="I43" s="46">
        <v>5405</v>
      </c>
      <c r="J43" s="46">
        <v>5405</v>
      </c>
      <c r="K43" s="54">
        <v>1826.18796</v>
      </c>
      <c r="L43" s="53">
        <f t="shared" si="2"/>
        <v>33.78701128584644</v>
      </c>
      <c r="M43" s="30"/>
    </row>
    <row r="44" spans="1:15" ht="39" customHeight="1" x14ac:dyDescent="0.2">
      <c r="A44" s="30"/>
      <c r="B44" s="60" t="s">
        <v>15</v>
      </c>
      <c r="C44" s="61"/>
      <c r="D44" s="61"/>
      <c r="E44" s="61"/>
      <c r="F44" s="7">
        <v>31</v>
      </c>
      <c r="G44" s="8">
        <v>14</v>
      </c>
      <c r="H44" s="16" t="s">
        <v>1</v>
      </c>
      <c r="I44" s="46">
        <f>I45+I46</f>
        <v>10503</v>
      </c>
      <c r="J44" s="46">
        <f>J45+J46</f>
        <v>11160.138000000001</v>
      </c>
      <c r="K44" s="54">
        <f>K45+K46</f>
        <v>11160.138000000001</v>
      </c>
      <c r="L44" s="53">
        <f t="shared" si="2"/>
        <v>100</v>
      </c>
      <c r="M44" s="30"/>
    </row>
    <row r="45" spans="1:15" ht="39.75" customHeight="1" x14ac:dyDescent="0.2">
      <c r="A45" s="30"/>
      <c r="B45" s="60" t="s">
        <v>14</v>
      </c>
      <c r="C45" s="61"/>
      <c r="D45" s="61"/>
      <c r="E45" s="61"/>
      <c r="F45" s="7">
        <v>31</v>
      </c>
      <c r="G45" s="8">
        <v>14</v>
      </c>
      <c r="H45" s="16">
        <v>1</v>
      </c>
      <c r="I45" s="46">
        <v>10503</v>
      </c>
      <c r="J45" s="46">
        <v>10503</v>
      </c>
      <c r="K45" s="54">
        <v>10503</v>
      </c>
      <c r="L45" s="2">
        <f t="shared" si="2"/>
        <v>100</v>
      </c>
      <c r="M45" s="30"/>
      <c r="O45" s="31"/>
    </row>
    <row r="46" spans="1:15" ht="27.75" customHeight="1" x14ac:dyDescent="0.2">
      <c r="A46" s="30"/>
      <c r="B46" s="69" t="s">
        <v>52</v>
      </c>
      <c r="C46" s="70"/>
      <c r="D46" s="70"/>
      <c r="E46" s="71"/>
      <c r="F46" s="7">
        <v>31</v>
      </c>
      <c r="G46" s="8">
        <v>14</v>
      </c>
      <c r="H46" s="16">
        <v>3</v>
      </c>
      <c r="I46" s="8"/>
      <c r="J46" s="46">
        <v>657.13800000000003</v>
      </c>
      <c r="K46" s="54">
        <v>657.13800000000003</v>
      </c>
      <c r="L46" s="2">
        <f t="shared" si="2"/>
        <v>100</v>
      </c>
      <c r="M46" s="30"/>
      <c r="O46" s="31"/>
    </row>
    <row r="47" spans="1:15" x14ac:dyDescent="0.2">
      <c r="A47" s="30"/>
      <c r="B47" s="60" t="s">
        <v>59</v>
      </c>
      <c r="C47" s="61"/>
      <c r="D47" s="61"/>
      <c r="E47" s="61"/>
      <c r="F47" s="7">
        <v>38</v>
      </c>
      <c r="G47" s="8"/>
      <c r="H47" s="16"/>
      <c r="I47" s="46">
        <f>I48</f>
        <v>0</v>
      </c>
      <c r="J47" s="46">
        <f>J48</f>
        <v>19.686</v>
      </c>
      <c r="K47" s="54">
        <f>K48</f>
        <v>18.335999999999999</v>
      </c>
      <c r="L47" s="2">
        <f t="shared" si="2"/>
        <v>93.142334654068875</v>
      </c>
      <c r="M47" s="30"/>
    </row>
    <row r="48" spans="1:15" x14ac:dyDescent="0.2">
      <c r="A48" s="30"/>
      <c r="B48" s="60" t="s">
        <v>31</v>
      </c>
      <c r="C48" s="61"/>
      <c r="D48" s="61"/>
      <c r="E48" s="61"/>
      <c r="F48" s="7">
        <v>38</v>
      </c>
      <c r="G48" s="8">
        <v>1</v>
      </c>
      <c r="H48" s="16" t="s">
        <v>1</v>
      </c>
      <c r="I48" s="46">
        <f>I49</f>
        <v>0</v>
      </c>
      <c r="J48" s="46">
        <f>J49</f>
        <v>19.686</v>
      </c>
      <c r="K48" s="52">
        <f>K49</f>
        <v>18.335999999999999</v>
      </c>
      <c r="L48" s="2">
        <f t="shared" ref="L48:L49" si="4">K48*100/J48</f>
        <v>93.142334654068875</v>
      </c>
      <c r="M48" s="30"/>
    </row>
    <row r="49" spans="1:13" x14ac:dyDescent="0.2">
      <c r="A49" s="30"/>
      <c r="B49" s="60" t="s">
        <v>58</v>
      </c>
      <c r="C49" s="61"/>
      <c r="D49" s="61"/>
      <c r="E49" s="61"/>
      <c r="F49" s="7">
        <v>38</v>
      </c>
      <c r="G49" s="8">
        <v>1</v>
      </c>
      <c r="H49" s="16">
        <v>3</v>
      </c>
      <c r="I49" s="8"/>
      <c r="J49" s="46">
        <v>19.686</v>
      </c>
      <c r="K49" s="52">
        <v>18.335999999999999</v>
      </c>
      <c r="L49" s="2">
        <f t="shared" si="4"/>
        <v>93.142334654068875</v>
      </c>
      <c r="M49" s="30"/>
    </row>
    <row r="50" spans="1:13" ht="30.75" customHeight="1" x14ac:dyDescent="0.2">
      <c r="A50" s="30"/>
      <c r="B50" s="60" t="s">
        <v>13</v>
      </c>
      <c r="C50" s="61"/>
      <c r="D50" s="61"/>
      <c r="E50" s="61"/>
      <c r="F50" s="7">
        <v>40</v>
      </c>
      <c r="G50" s="8" t="s">
        <v>1</v>
      </c>
      <c r="H50" s="16" t="s">
        <v>1</v>
      </c>
      <c r="I50" s="46">
        <f>I51+I55+I61+I63+I66+I53</f>
        <v>462616.38811000006</v>
      </c>
      <c r="J50" s="46">
        <f>J51+J55+J61+J63+J66+J53</f>
        <v>548798.72973000002</v>
      </c>
      <c r="K50" s="54">
        <f>K51+K55+K61+K63+K66+K53</f>
        <v>539412.5954799999</v>
      </c>
      <c r="L50" s="53">
        <f t="shared" si="2"/>
        <v>98.289694610878939</v>
      </c>
      <c r="M50" s="30"/>
    </row>
    <row r="51" spans="1:13" ht="16.5" customHeight="1" x14ac:dyDescent="0.2">
      <c r="A51" s="30"/>
      <c r="B51" s="60" t="s">
        <v>31</v>
      </c>
      <c r="C51" s="61"/>
      <c r="D51" s="61"/>
      <c r="E51" s="61"/>
      <c r="F51" s="7">
        <v>40</v>
      </c>
      <c r="G51" s="8">
        <v>1</v>
      </c>
      <c r="H51" s="16" t="s">
        <v>1</v>
      </c>
      <c r="I51" s="50">
        <f>I52</f>
        <v>0</v>
      </c>
      <c r="J51" s="50">
        <f>J52</f>
        <v>30</v>
      </c>
      <c r="K51" s="55">
        <f>K52</f>
        <v>29.27</v>
      </c>
      <c r="L51" s="53">
        <f t="shared" si="2"/>
        <v>97.566666666666663</v>
      </c>
      <c r="M51" s="30"/>
    </row>
    <row r="52" spans="1:13" ht="20.25" customHeight="1" x14ac:dyDescent="0.2">
      <c r="A52" s="30"/>
      <c r="B52" s="60" t="s">
        <v>29</v>
      </c>
      <c r="C52" s="61"/>
      <c r="D52" s="61"/>
      <c r="E52" s="61"/>
      <c r="F52" s="7">
        <v>40</v>
      </c>
      <c r="G52" s="8">
        <v>1</v>
      </c>
      <c r="H52" s="16">
        <v>13</v>
      </c>
      <c r="I52" s="8"/>
      <c r="J52" s="56">
        <v>30</v>
      </c>
      <c r="K52" s="55">
        <v>29.27</v>
      </c>
      <c r="L52" s="53">
        <f t="shared" si="2"/>
        <v>97.566666666666663</v>
      </c>
      <c r="M52" s="30"/>
    </row>
    <row r="53" spans="1:13" x14ac:dyDescent="0.2">
      <c r="A53" s="30"/>
      <c r="B53" s="60" t="s">
        <v>42</v>
      </c>
      <c r="C53" s="61"/>
      <c r="D53" s="61"/>
      <c r="E53" s="61"/>
      <c r="F53" s="7">
        <v>40</v>
      </c>
      <c r="G53" s="8">
        <v>4</v>
      </c>
      <c r="H53" s="16" t="s">
        <v>1</v>
      </c>
      <c r="I53" s="46">
        <f>I54</f>
        <v>578.726</v>
      </c>
      <c r="J53" s="46">
        <f>J54</f>
        <v>578.726</v>
      </c>
      <c r="K53" s="54">
        <v>578.73</v>
      </c>
      <c r="L53" s="53">
        <f t="shared" si="2"/>
        <v>100.00069117337047</v>
      </c>
      <c r="M53" s="30"/>
    </row>
    <row r="54" spans="1:13" x14ac:dyDescent="0.2">
      <c r="A54" s="30"/>
      <c r="B54" s="60" t="s">
        <v>47</v>
      </c>
      <c r="C54" s="61"/>
      <c r="D54" s="61"/>
      <c r="E54" s="61"/>
      <c r="F54" s="7">
        <v>40</v>
      </c>
      <c r="G54" s="8">
        <v>4</v>
      </c>
      <c r="H54" s="16">
        <v>1</v>
      </c>
      <c r="I54" s="89">
        <v>578.726</v>
      </c>
      <c r="J54" s="56">
        <v>578.726</v>
      </c>
      <c r="K54" s="58">
        <v>578.726</v>
      </c>
      <c r="L54" s="53">
        <f t="shared" si="2"/>
        <v>100</v>
      </c>
      <c r="M54" s="30"/>
    </row>
    <row r="55" spans="1:13" x14ac:dyDescent="0.2">
      <c r="A55" s="30"/>
      <c r="B55" s="60" t="s">
        <v>12</v>
      </c>
      <c r="C55" s="61"/>
      <c r="D55" s="61"/>
      <c r="E55" s="61"/>
      <c r="F55" s="7">
        <v>40</v>
      </c>
      <c r="G55" s="8">
        <v>7</v>
      </c>
      <c r="H55" s="16" t="s">
        <v>1</v>
      </c>
      <c r="I55" s="46">
        <f>I56+I57+I58+I59+I60</f>
        <v>434551.78211000003</v>
      </c>
      <c r="J55" s="46">
        <f>J56+J57+J58+J59+J60</f>
        <v>516114.57848000003</v>
      </c>
      <c r="K55" s="54">
        <f>K56+K57+K58+K59+K60</f>
        <v>506836.01865999994</v>
      </c>
      <c r="L55" s="53">
        <f t="shared" si="2"/>
        <v>98.202228689736657</v>
      </c>
      <c r="M55" s="30"/>
    </row>
    <row r="56" spans="1:13" x14ac:dyDescent="0.2">
      <c r="A56" s="30"/>
      <c r="B56" s="60" t="s">
        <v>11</v>
      </c>
      <c r="C56" s="61"/>
      <c r="D56" s="61"/>
      <c r="E56" s="61"/>
      <c r="F56" s="7">
        <v>40</v>
      </c>
      <c r="G56" s="8">
        <v>7</v>
      </c>
      <c r="H56" s="16">
        <v>1</v>
      </c>
      <c r="I56" s="91">
        <v>109837.54</v>
      </c>
      <c r="J56" s="46">
        <v>127421.85058</v>
      </c>
      <c r="K56" s="54">
        <v>125494.05081</v>
      </c>
      <c r="L56" s="53">
        <f t="shared" si="2"/>
        <v>98.487072851928446</v>
      </c>
      <c r="M56" s="30"/>
    </row>
    <row r="57" spans="1:13" x14ac:dyDescent="0.2">
      <c r="A57" s="30"/>
      <c r="B57" s="60" t="s">
        <v>10</v>
      </c>
      <c r="C57" s="61"/>
      <c r="D57" s="61"/>
      <c r="E57" s="61"/>
      <c r="F57" s="7">
        <v>40</v>
      </c>
      <c r="G57" s="8">
        <v>7</v>
      </c>
      <c r="H57" s="16">
        <v>2</v>
      </c>
      <c r="I57" s="91">
        <v>257559.00700000001</v>
      </c>
      <c r="J57" s="46">
        <v>317324.98241</v>
      </c>
      <c r="K57" s="54">
        <v>310003.52516999998</v>
      </c>
      <c r="L57" s="53">
        <f t="shared" si="2"/>
        <v>97.692757379392106</v>
      </c>
      <c r="M57" s="30"/>
    </row>
    <row r="58" spans="1:13" x14ac:dyDescent="0.2">
      <c r="A58" s="30"/>
      <c r="B58" s="60" t="s">
        <v>9</v>
      </c>
      <c r="C58" s="61"/>
      <c r="D58" s="61"/>
      <c r="E58" s="61"/>
      <c r="F58" s="7">
        <v>40</v>
      </c>
      <c r="G58" s="8">
        <v>7</v>
      </c>
      <c r="H58" s="16">
        <v>3</v>
      </c>
      <c r="I58" s="91">
        <v>43789.21</v>
      </c>
      <c r="J58" s="46">
        <v>44888.21</v>
      </c>
      <c r="K58" s="54">
        <v>44888.21</v>
      </c>
      <c r="L58" s="53">
        <f t="shared" si="2"/>
        <v>100</v>
      </c>
      <c r="M58" s="30"/>
    </row>
    <row r="59" spans="1:13" x14ac:dyDescent="0.2">
      <c r="A59" s="30"/>
      <c r="B59" s="60" t="s">
        <v>8</v>
      </c>
      <c r="C59" s="61"/>
      <c r="D59" s="61"/>
      <c r="E59" s="61"/>
      <c r="F59" s="7">
        <v>40</v>
      </c>
      <c r="G59" s="8">
        <v>7</v>
      </c>
      <c r="H59" s="16">
        <v>7</v>
      </c>
      <c r="I59" s="91">
        <v>320.274</v>
      </c>
      <c r="J59" s="46">
        <v>497.67399999999998</v>
      </c>
      <c r="K59" s="54">
        <v>491.65253999999999</v>
      </c>
      <c r="L59" s="53">
        <f t="shared" si="2"/>
        <v>98.790079449599546</v>
      </c>
      <c r="M59" s="30"/>
    </row>
    <row r="60" spans="1:13" x14ac:dyDescent="0.2">
      <c r="A60" s="30"/>
      <c r="B60" s="60" t="s">
        <v>7</v>
      </c>
      <c r="C60" s="61"/>
      <c r="D60" s="61"/>
      <c r="E60" s="61"/>
      <c r="F60" s="7">
        <v>40</v>
      </c>
      <c r="G60" s="8">
        <v>7</v>
      </c>
      <c r="H60" s="16">
        <v>9</v>
      </c>
      <c r="I60" s="91">
        <v>23045.751110000001</v>
      </c>
      <c r="J60" s="46">
        <v>25981.861489999999</v>
      </c>
      <c r="K60" s="46">
        <v>25958.580139999998</v>
      </c>
      <c r="L60" s="53">
        <f t="shared" si="2"/>
        <v>99.910393833756061</v>
      </c>
      <c r="M60" s="30"/>
    </row>
    <row r="61" spans="1:13" x14ac:dyDescent="0.2">
      <c r="A61" s="30"/>
      <c r="B61" s="60" t="s">
        <v>23</v>
      </c>
      <c r="C61" s="61"/>
      <c r="D61" s="61"/>
      <c r="E61" s="61"/>
      <c r="F61" s="7">
        <v>40</v>
      </c>
      <c r="G61" s="8">
        <v>8</v>
      </c>
      <c r="H61" s="16"/>
      <c r="I61" s="46">
        <f>I62</f>
        <v>0</v>
      </c>
      <c r="J61" s="46">
        <f>J62</f>
        <v>0</v>
      </c>
      <c r="K61" s="46">
        <f>K62</f>
        <v>0</v>
      </c>
      <c r="L61" s="53">
        <v>0</v>
      </c>
      <c r="M61" s="30"/>
    </row>
    <row r="62" spans="1:13" x14ac:dyDescent="0.2">
      <c r="A62" s="30"/>
      <c r="B62" s="60" t="s">
        <v>22</v>
      </c>
      <c r="C62" s="61"/>
      <c r="D62" s="61"/>
      <c r="E62" s="61"/>
      <c r="F62" s="7">
        <v>40</v>
      </c>
      <c r="G62" s="8">
        <v>8</v>
      </c>
      <c r="H62" s="16">
        <v>1</v>
      </c>
      <c r="I62" s="8">
        <v>0</v>
      </c>
      <c r="J62" s="46">
        <v>0</v>
      </c>
      <c r="K62" s="46">
        <v>0</v>
      </c>
      <c r="L62" s="53">
        <v>0</v>
      </c>
      <c r="M62" s="30"/>
    </row>
    <row r="63" spans="1:13" x14ac:dyDescent="0.2">
      <c r="A63" s="30"/>
      <c r="B63" s="60" t="s">
        <v>6</v>
      </c>
      <c r="C63" s="61"/>
      <c r="D63" s="61"/>
      <c r="E63" s="61"/>
      <c r="F63" s="7">
        <v>40</v>
      </c>
      <c r="G63" s="8">
        <v>10</v>
      </c>
      <c r="H63" s="16" t="s">
        <v>1</v>
      </c>
      <c r="I63" s="46">
        <f>I64+I65</f>
        <v>10149.700000000001</v>
      </c>
      <c r="J63" s="46">
        <f>J64+J65</f>
        <v>13789.650819999999</v>
      </c>
      <c r="K63" s="46">
        <f>K64+K65</f>
        <v>13771.221809999999</v>
      </c>
      <c r="L63" s="53">
        <f t="shared" si="2"/>
        <v>99.866356224384802</v>
      </c>
      <c r="M63" s="30"/>
    </row>
    <row r="64" spans="1:13" x14ac:dyDescent="0.2">
      <c r="A64" s="30"/>
      <c r="B64" s="60" t="s">
        <v>5</v>
      </c>
      <c r="C64" s="61"/>
      <c r="D64" s="61"/>
      <c r="E64" s="61"/>
      <c r="F64" s="7">
        <v>40</v>
      </c>
      <c r="G64" s="8">
        <v>10</v>
      </c>
      <c r="H64" s="16">
        <v>3</v>
      </c>
      <c r="I64" s="91">
        <v>6029</v>
      </c>
      <c r="J64" s="46">
        <v>7874.8119999999999</v>
      </c>
      <c r="K64" s="46">
        <v>7860.0995400000002</v>
      </c>
      <c r="L64" s="53">
        <f t="shared" si="2"/>
        <v>99.813170650931099</v>
      </c>
      <c r="M64" s="30"/>
    </row>
    <row r="65" spans="1:13" x14ac:dyDescent="0.2">
      <c r="A65" s="30"/>
      <c r="B65" s="60" t="s">
        <v>4</v>
      </c>
      <c r="C65" s="61"/>
      <c r="D65" s="61"/>
      <c r="E65" s="61"/>
      <c r="F65" s="7">
        <v>40</v>
      </c>
      <c r="G65" s="8">
        <v>10</v>
      </c>
      <c r="H65" s="16">
        <v>4</v>
      </c>
      <c r="I65" s="91">
        <v>4120.7</v>
      </c>
      <c r="J65" s="46">
        <v>5914.8388199999999</v>
      </c>
      <c r="K65" s="46">
        <v>5911.1222699999998</v>
      </c>
      <c r="L65" s="53">
        <f t="shared" si="2"/>
        <v>99.937165658894486</v>
      </c>
      <c r="M65" s="30"/>
    </row>
    <row r="66" spans="1:13" x14ac:dyDescent="0.2">
      <c r="A66" s="30"/>
      <c r="B66" s="60" t="s">
        <v>3</v>
      </c>
      <c r="C66" s="61"/>
      <c r="D66" s="61"/>
      <c r="E66" s="61"/>
      <c r="F66" s="7">
        <v>40</v>
      </c>
      <c r="G66" s="8">
        <v>11</v>
      </c>
      <c r="H66" s="16" t="s">
        <v>1</v>
      </c>
      <c r="I66" s="46">
        <f>I67+I69+I68</f>
        <v>17336.18</v>
      </c>
      <c r="J66" s="46">
        <f>J67+J69+J68</f>
        <v>18285.774429999998</v>
      </c>
      <c r="K66" s="46">
        <f>K67+K69+K68</f>
        <v>18197.355009999999</v>
      </c>
      <c r="L66" s="53">
        <f t="shared" si="2"/>
        <v>99.51645788731301</v>
      </c>
      <c r="M66" s="30"/>
    </row>
    <row r="67" spans="1:13" x14ac:dyDescent="0.2">
      <c r="A67" s="30"/>
      <c r="B67" s="60" t="s">
        <v>2</v>
      </c>
      <c r="C67" s="61"/>
      <c r="D67" s="61"/>
      <c r="E67" s="61"/>
      <c r="F67" s="7">
        <v>40</v>
      </c>
      <c r="G67" s="8">
        <v>11</v>
      </c>
      <c r="H67" s="16">
        <v>1</v>
      </c>
      <c r="I67" s="91">
        <v>12336.18</v>
      </c>
      <c r="J67" s="82">
        <v>13285.774429999999</v>
      </c>
      <c r="K67" s="46">
        <v>13197.355009999999</v>
      </c>
      <c r="L67" s="2">
        <f t="shared" si="2"/>
        <v>99.334480496670608</v>
      </c>
      <c r="M67" s="30"/>
    </row>
    <row r="68" spans="1:13" x14ac:dyDescent="0.2">
      <c r="A68" s="30"/>
      <c r="B68" s="60" t="s">
        <v>54</v>
      </c>
      <c r="C68" s="61"/>
      <c r="D68" s="61"/>
      <c r="E68" s="61"/>
      <c r="F68" s="12">
        <v>40</v>
      </c>
      <c r="G68" s="13">
        <v>11</v>
      </c>
      <c r="H68" s="88">
        <v>2</v>
      </c>
      <c r="I68" s="91">
        <v>0</v>
      </c>
      <c r="J68" s="82">
        <v>0</v>
      </c>
      <c r="K68" s="51">
        <v>0</v>
      </c>
      <c r="L68" s="6">
        <v>0</v>
      </c>
      <c r="M68" s="30"/>
    </row>
    <row r="69" spans="1:13" ht="13.5" thickBot="1" x14ac:dyDescent="0.25">
      <c r="A69" s="30"/>
      <c r="B69" s="67" t="s">
        <v>53</v>
      </c>
      <c r="C69" s="68"/>
      <c r="D69" s="68"/>
      <c r="E69" s="68"/>
      <c r="F69" s="12">
        <v>40</v>
      </c>
      <c r="G69" s="13">
        <v>11</v>
      </c>
      <c r="H69" s="57">
        <v>3</v>
      </c>
      <c r="I69" s="92">
        <v>5000</v>
      </c>
      <c r="J69" s="82">
        <v>5000</v>
      </c>
      <c r="K69" s="47">
        <v>5000</v>
      </c>
      <c r="L69" s="6">
        <f t="shared" si="2"/>
        <v>100</v>
      </c>
      <c r="M69" s="30"/>
    </row>
    <row r="70" spans="1:13" ht="13.5" thickBot="1" x14ac:dyDescent="0.25">
      <c r="A70" s="32"/>
      <c r="B70" s="33" t="s">
        <v>49</v>
      </c>
      <c r="C70" s="34"/>
      <c r="D70" s="34"/>
      <c r="E70" s="34"/>
      <c r="F70" s="4"/>
      <c r="G70" s="4"/>
      <c r="H70" s="5"/>
      <c r="I70" s="84">
        <f>I50+I10+I47</f>
        <v>623224.24644999998</v>
      </c>
      <c r="J70" s="84">
        <f>J50+J10+J47</f>
        <v>1174958.5013599999</v>
      </c>
      <c r="K70" s="48">
        <f>K50+K10+K47</f>
        <v>1153001.6930199999</v>
      </c>
      <c r="L70" s="9">
        <f>K70*100/J70</f>
        <v>98.131269460616238</v>
      </c>
      <c r="M70" s="32"/>
    </row>
    <row r="71" spans="1:13" x14ac:dyDescent="0.2">
      <c r="A71" s="21" t="s">
        <v>0</v>
      </c>
      <c r="B71" s="3"/>
      <c r="C71" s="3"/>
      <c r="D71" s="3"/>
      <c r="E71" s="3"/>
      <c r="F71" s="3"/>
      <c r="G71" s="3"/>
      <c r="H71" s="3"/>
      <c r="I71" s="3"/>
      <c r="J71" s="42"/>
      <c r="K71" s="14"/>
      <c r="L71" s="42"/>
      <c r="M71" s="3"/>
    </row>
    <row r="72" spans="1:13" x14ac:dyDescent="0.2">
      <c r="A72" s="3"/>
      <c r="B72" s="3"/>
      <c r="C72" s="3"/>
      <c r="D72" s="3"/>
      <c r="E72" s="3"/>
      <c r="F72" s="3"/>
      <c r="G72" s="3"/>
      <c r="H72" s="3"/>
      <c r="I72" s="3"/>
      <c r="J72" s="14"/>
      <c r="K72" s="14"/>
      <c r="L72" s="3"/>
      <c r="M72" s="3"/>
    </row>
  </sheetData>
  <mergeCells count="66">
    <mergeCell ref="I7:L7"/>
    <mergeCell ref="B20:E20"/>
    <mergeCell ref="B25:E25"/>
    <mergeCell ref="B33:E33"/>
    <mergeCell ref="B40:E40"/>
    <mergeCell ref="B34:E34"/>
    <mergeCell ref="B22:E22"/>
    <mergeCell ref="B21:E21"/>
    <mergeCell ref="B36:E36"/>
    <mergeCell ref="B37:E37"/>
    <mergeCell ref="F7:H7"/>
    <mergeCell ref="B10:E10"/>
    <mergeCell ref="B11:E11"/>
    <mergeCell ref="B16:E16"/>
    <mergeCell ref="B8:E8"/>
    <mergeCell ref="B15:E15"/>
    <mergeCell ref="B9:E9"/>
    <mergeCell ref="B54:E54"/>
    <mergeCell ref="B53:E53"/>
    <mergeCell ref="B29:E29"/>
    <mergeCell ref="B30:E30"/>
    <mergeCell ref="B42:E42"/>
    <mergeCell ref="B44:E44"/>
    <mergeCell ref="B51:E51"/>
    <mergeCell ref="B46:E46"/>
    <mergeCell ref="B47:E47"/>
    <mergeCell ref="B38:E38"/>
    <mergeCell ref="B39:E39"/>
    <mergeCell ref="B48:E48"/>
    <mergeCell ref="B49:E49"/>
    <mergeCell ref="B41:E41"/>
    <mergeCell ref="B52:E52"/>
    <mergeCell ref="B27:E27"/>
    <mergeCell ref="B35:E35"/>
    <mergeCell ref="B63:E63"/>
    <mergeCell ref="B17:E17"/>
    <mergeCell ref="B69:E69"/>
    <mergeCell ref="B65:E65"/>
    <mergeCell ref="B66:E66"/>
    <mergeCell ref="B43:E43"/>
    <mergeCell ref="B45:E45"/>
    <mergeCell ref="B50:E50"/>
    <mergeCell ref="B59:E59"/>
    <mergeCell ref="B64:E64"/>
    <mergeCell ref="B60:E60"/>
    <mergeCell ref="B61:E61"/>
    <mergeCell ref="B62:E62"/>
    <mergeCell ref="B68:E68"/>
    <mergeCell ref="B57:E57"/>
    <mergeCell ref="B56:E56"/>
    <mergeCell ref="B18:E18"/>
    <mergeCell ref="B19:E19"/>
    <mergeCell ref="B3:L3"/>
    <mergeCell ref="E4:H4"/>
    <mergeCell ref="B67:E67"/>
    <mergeCell ref="B12:E12"/>
    <mergeCell ref="B13:E13"/>
    <mergeCell ref="B14:E14"/>
    <mergeCell ref="B23:E23"/>
    <mergeCell ref="B24:E24"/>
    <mergeCell ref="B26:E26"/>
    <mergeCell ref="B28:E28"/>
    <mergeCell ref="B32:E32"/>
    <mergeCell ref="B31:E31"/>
    <mergeCell ref="B55:E55"/>
    <mergeCell ref="B58:E58"/>
  </mergeCells>
  <pageMargins left="0.70866141732283472" right="0.31496062992125984" top="0.35433070866141736" bottom="0.35433070866141736" header="0.31496062992125984" footer="0.31496062992125984"/>
  <pageSetup paperSize="9"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2024-07-19T08:46:18Z</cp:lastPrinted>
  <dcterms:created xsi:type="dcterms:W3CDTF">2022-04-06T09:29:44Z</dcterms:created>
  <dcterms:modified xsi:type="dcterms:W3CDTF">2026-02-18T13:29:53Z</dcterms:modified>
</cp:coreProperties>
</file>