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<sst xmlns="http://schemas.openxmlformats.org/spreadsheetml/2006/main" count="112" uniqueCount="75">
  <si>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</si>
  <si>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</si>
  <si>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</si>
  <si>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</si>
  <si>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</si>
  <si>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</si>
  <si>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</si>
  <si>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</si>
  <si>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</si>
  <si>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</si>
  <si>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</si>
  <si>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</si>
  <si>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</si>
  <si>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</si>
  <si>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</si>
  <si>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</si>
  <si>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</si>
  <si>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</si>
  <si>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</si>
  <si>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комитет Лахденпохского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</si>
  <si>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</si>
  <si>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</si>
  <si>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</si>
  <si>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</si>
  <si>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</si>
  <si>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</si>
  <si>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</si>
  <si>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</si>
  <si>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</si>
  <si>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</si>
  <si>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</si>
  <si>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</si>
  <si>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</si>
  <si>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</si>
  <si>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</si>
  <si>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</si>
  <si>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</si>
  <si>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</si>
  <si>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</si>
  <si>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</si>
  <si>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</si>
  <si>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</si>
  <si>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</si>
  <si>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</si>
  <si>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на 2018 год</t>
  </si>
  <si>
    <t>на 2017 год_1</t>
  </si>
  <si>
    <t>на 2017 год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</si>
  <si>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</si>
  <si>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</si>
  <si>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</si>
  <si>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</si>
  <si>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</si>
  <si>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</si>
  <si>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</si>
  <si>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группы (группы и подгруппы) вида расходов</t>
  </si>
  <si>
    <t>целевой статьи</t>
  </si>
  <si>
    <t>подраздела</t>
  </si>
  <si>
    <t>раздела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</si>
  <si>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</si>
  <si>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</si>
  <si>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</si>
  <si>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</si>
  <si>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</si>
  <si>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</si>
  <si>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</si>
  <si>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</si>
  <si>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2021 год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</si>
  <si>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</si>
  <si>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</si>
  <si>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</si>
  <si>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</si>
  <si>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</si>
  <si>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в 1 квартале 2021 года по сравлению с 1 кварталом 2022 года</t>
  </si>
  <si>
    <t>2022 год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</si>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</sst>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0000000"/>
    <numFmt numFmtId="167" formatCode="00"/>
    <numFmt numFmtId="168" formatCode="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8" fontId="1" fillId="0" borderId="2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8" fontId="1" fillId="0" borderId="5" xfId="0" applyNumberFormat="1" applyFont="1" applyFill="1" applyBorder="1" applyAlignment="1" applyProtection="1">
      <alignment/>
      <protection hidden="1"/>
    </xf>
    <xf numFmtId="0" fontId="1" fillId="0" borderId="6" xfId="0" applyNumberFormat="1" applyFont="1" applyFill="1" applyBorder="1" applyAlignment="1" applyProtection="1">
      <alignment/>
      <protection hidden="1"/>
    </xf>
    <xf numFmtId="167" fontId="1" fillId="0" borderId="7" xfId="0" applyNumberFormat="1" applyFont="1" applyFill="1" applyBorder="1" applyAlignment="1" applyProtection="1">
      <alignment/>
      <protection hidden="1"/>
    </xf>
    <xf numFmtId="168" fontId="1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7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7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4" fontId="1" fillId="0" borderId="22" xfId="0" applyNumberFormat="1" applyFont="1" applyBorder="1"/>
    <xf numFmtId="4" fontId="0" fillId="0" borderId="0" xfId="0" applyNumberFormat="1"/>
    <xf numFmtId="4" fontId="1" fillId="0" borderId="22" xfId="0" applyNumberFormat="1" applyFont="1" applyFill="1" applyBorder="1" applyAlignment="1" applyProtection="1">
      <alignment/>
      <protection hidden="1"/>
    </xf>
    <xf numFmtId="166" fontId="1" fillId="0" borderId="22" xfId="0" applyNumberFormat="1" applyFont="1" applyFill="1" applyBorder="1" applyAlignment="1" applyProtection="1">
      <alignment horizontal="right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/>
    </xf>
    <xf numFmtId="4" fontId="1" fillId="0" borderId="26" xfId="0" applyNumberFormat="1" applyFont="1" applyFill="1" applyBorder="1" applyAlignment="1" applyProtection="1">
      <alignment/>
      <protection hidden="1"/>
    </xf>
    <xf numFmtId="4" fontId="1" fillId="0" borderId="26" xfId="0" applyNumberFormat="1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0" fontId="1" fillId="0" borderId="28" xfId="0" applyNumberFormat="1" applyFont="1" applyFill="1" applyBorder="1" applyAlignment="1" applyProtection="1">
      <alignment/>
      <protection hidden="1"/>
    </xf>
    <xf numFmtId="4" fontId="1" fillId="0" borderId="29" xfId="0" applyNumberFormat="1" applyFont="1" applyFill="1" applyBorder="1" applyAlignment="1" applyProtection="1">
      <alignment/>
      <protection hidden="1"/>
    </xf>
    <xf numFmtId="4" fontId="1" fillId="0" borderId="25" xfId="0" applyNumberFormat="1" applyFont="1" applyFill="1" applyBorder="1" applyAlignment="1" applyProtection="1">
      <alignment/>
      <protection hidden="1"/>
    </xf>
    <xf numFmtId="4" fontId="1" fillId="0" borderId="29" xfId="0" applyNumberFormat="1" applyFont="1" applyBorder="1"/>
    <xf numFmtId="4" fontId="1" fillId="0" borderId="25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22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8" fontId="1" fillId="0" borderId="30" xfId="0" applyNumberFormat="1" applyFont="1" applyFill="1" applyBorder="1" applyAlignment="1" applyProtection="1">
      <alignment wrapText="1"/>
      <protection hidden="1"/>
    </xf>
    <xf numFmtId="168" fontId="1" fillId="0" borderId="31" xfId="0" applyNumberFormat="1" applyFont="1" applyFill="1" applyBorder="1" applyAlignment="1" applyProtection="1">
      <alignment wrapText="1"/>
      <protection hidden="1"/>
    </xf>
    <xf numFmtId="166" fontId="1" fillId="0" borderId="22" xfId="0" applyNumberFormat="1" applyFont="1" applyFill="1" applyBorder="1" applyAlignment="1" applyProtection="1">
      <alignment horizontal="right"/>
      <protection hidden="1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168" fontId="1" fillId="0" borderId="30" xfId="0" applyNumberFormat="1" applyFont="1" applyFill="1" applyBorder="1" applyAlignment="1" applyProtection="1">
      <alignment wrapText="1"/>
      <protection hidden="1"/>
    </xf>
    <xf numFmtId="168" fontId="1" fillId="0" borderId="35" xfId="0" applyNumberFormat="1" applyFont="1" applyFill="1" applyBorder="1" applyAlignment="1" applyProtection="1">
      <alignment wrapText="1"/>
      <protection hidden="1"/>
    </xf>
    <xf numFmtId="168" fontId="1" fillId="0" borderId="36" xfId="0" applyNumberFormat="1" applyFont="1" applyFill="1" applyBorder="1" applyAlignment="1" applyProtection="1">
      <alignment wrapText="1"/>
      <protection hidden="1"/>
    </xf>
    <xf numFmtId="166" fontId="1" fillId="0" borderId="37" xfId="0" applyNumberFormat="1" applyFont="1" applyFill="1" applyBorder="1" applyAlignment="1" applyProtection="1">
      <alignment horizontal="right"/>
      <protection hidden="1"/>
    </xf>
    <xf numFmtId="168" fontId="1" fillId="0" borderId="38" xfId="0" applyNumberFormat="1" applyFont="1" applyFill="1" applyBorder="1" applyAlignment="1" applyProtection="1">
      <alignment wrapText="1"/>
      <protection hidden="1"/>
    </xf>
    <xf numFmtId="168" fontId="1" fillId="0" borderId="39" xfId="0" applyNumberFormat="1" applyFont="1" applyFill="1" applyBorder="1" applyAlignment="1" applyProtection="1">
      <alignment wrapText="1"/>
      <protection hidden="1"/>
    </xf>
    <xf numFmtId="166" fontId="1" fillId="0" borderId="40" xfId="0" applyNumberFormat="1" applyFont="1" applyFill="1" applyBorder="1" applyAlignment="1" applyProtection="1">
      <alignment horizontal="right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>
      <alignment horizontal="center" vertical="center"/>
    </xf>
    <xf numFmtId="165" fontId="5" fillId="0" borderId="22" xfId="20" applyNumberFormat="1" applyFont="1" applyFill="1" applyBorder="1" applyAlignment="1" applyProtection="1">
      <alignment/>
      <protection hidden="1"/>
    </xf>
    <xf numFmtId="165" fontId="5" fillId="0" borderId="29" xfId="20" applyNumberFormat="1" applyFont="1" applyFill="1" applyBorder="1" applyAlignment="1" applyProtection="1">
      <alignment/>
      <protection hidden="1"/>
    </xf>
    <xf numFmtId="166" fontId="1" fillId="0" borderId="41" xfId="0" applyNumberFormat="1" applyFont="1" applyFill="1" applyBorder="1" applyAlignment="1" applyProtection="1">
      <alignment horizontal="right"/>
      <protection hidden="1"/>
    </xf>
    <xf numFmtId="166" fontId="1" fillId="0" borderId="16" xfId="0" applyNumberFormat="1" applyFont="1" applyFill="1" applyBorder="1" applyAlignment="1" applyProtection="1">
      <alignment horizontal="right"/>
      <protection hidden="1"/>
    </xf>
    <xf numFmtId="166" fontId="1" fillId="0" borderId="15" xfId="0" applyNumberFormat="1" applyFont="1" applyFill="1" applyBorder="1" applyAlignment="1" applyProtection="1">
      <alignment horizontal="right"/>
      <protection hidden="1"/>
    </xf>
    <xf numFmtId="168" fontId="1" fillId="0" borderId="16" xfId="0" applyNumberFormat="1" applyFont="1" applyFill="1" applyBorder="1" applyAlignment="1" applyProtection="1">
      <alignment wrapText="1"/>
      <protection hidden="1"/>
    </xf>
    <xf numFmtId="168" fontId="1" fillId="0" borderId="15" xfId="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4"/>
  <sheetViews>
    <sheetView showGridLines="0" tabSelected="1" workbookViewId="0" topLeftCell="A1">
      <selection activeCell="AJ19" sqref="AJ19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32.57421875" style="0" customWidth="1"/>
    <col min="13" max="13" width="10.421875" style="0" customWidth="1"/>
    <col min="14" max="14" width="8.00390625" style="0" customWidth="1"/>
    <col min="15" max="15" width="7.00390625" style="0" customWidth="1"/>
    <col min="16" max="23" width="9.140625" style="0" hidden="1" customWidth="1"/>
    <col min="24" max="24" width="15.8515625" style="0" customWidth="1"/>
    <col min="25" max="28" width="9.140625" style="0" hidden="1" customWidth="1"/>
    <col min="29" max="29" width="14.8515625" style="0" customWidth="1"/>
    <col min="30" max="30" width="13.7109375" style="0" customWidth="1"/>
    <col min="31" max="31" width="15.00390625" style="0" customWidth="1"/>
    <col min="32" max="32" width="13.28125" style="0" customWidth="1"/>
    <col min="33" max="33" width="13.8515625" style="0" customWidth="1"/>
    <col min="34" max="34" width="9.140625" style="0" customWidth="1"/>
    <col min="35" max="35" width="9.140625" style="0" hidden="1" customWidth="1"/>
    <col min="36" max="256" width="9.140625" style="0" customWidth="1"/>
  </cols>
  <sheetData>
    <row r="1" spans="1:3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5" t="s">
        <v>63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  <c r="X1" s="1"/>
      <c r="Y1" s="44"/>
      <c r="Z1" s="1"/>
      <c r="AA1" s="1"/>
      <c r="AB1" s="44" t="s">
        <v>62</v>
      </c>
      <c r="AC1" s="1"/>
      <c r="AD1" s="1"/>
    </row>
    <row r="2" spans="1:3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4" t="s">
        <v>64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1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75" t="s">
        <v>72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3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42" t="s">
        <v>60</v>
      </c>
      <c r="V4" s="5"/>
      <c r="W4" s="5"/>
      <c r="X4" s="1"/>
      <c r="Y4" s="1"/>
      <c r="Z4" s="1"/>
      <c r="AA4" s="1"/>
      <c r="AB4" s="1"/>
      <c r="AC4" s="1"/>
      <c r="AD4" s="1"/>
      <c r="AG4" s="72" t="s">
        <v>61</v>
      </c>
    </row>
    <row r="5" spans="1:33" ht="18" customHeight="1" thickBot="1">
      <c r="A5" s="41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85" t="s">
        <v>59</v>
      </c>
      <c r="N5" s="86"/>
      <c r="O5" s="86"/>
      <c r="P5" s="86"/>
      <c r="Q5" s="87"/>
      <c r="R5" s="38"/>
      <c r="S5" s="37"/>
      <c r="T5" s="36"/>
      <c r="U5" s="36"/>
      <c r="V5" s="36"/>
      <c r="W5" s="35"/>
      <c r="X5" s="82" t="s">
        <v>66</v>
      </c>
      <c r="Y5" s="83"/>
      <c r="Z5" s="83"/>
      <c r="AA5" s="83"/>
      <c r="AB5" s="83"/>
      <c r="AC5" s="83"/>
      <c r="AD5" s="84"/>
      <c r="AE5" s="79" t="s">
        <v>73</v>
      </c>
      <c r="AF5" s="80"/>
      <c r="AG5" s="81"/>
    </row>
    <row r="6" spans="1:33" ht="71.25" customHeight="1" thickBot="1">
      <c r="A6" s="34"/>
      <c r="B6" s="33"/>
      <c r="C6" s="32" t="s">
        <v>58</v>
      </c>
      <c r="D6" s="31"/>
      <c r="E6" s="31"/>
      <c r="F6" s="31"/>
      <c r="G6" s="31"/>
      <c r="H6" s="31"/>
      <c r="I6" s="31"/>
      <c r="J6" s="31"/>
      <c r="K6" s="31"/>
      <c r="L6" s="31"/>
      <c r="M6" s="63" t="s">
        <v>70</v>
      </c>
      <c r="N6" s="57" t="s">
        <v>57</v>
      </c>
      <c r="O6" s="57" t="s">
        <v>56</v>
      </c>
      <c r="P6" s="58" t="s">
        <v>55</v>
      </c>
      <c r="Q6" s="30" t="s">
        <v>54</v>
      </c>
      <c r="R6" s="29" t="s">
        <v>53</v>
      </c>
      <c r="S6" s="28" t="s">
        <v>52</v>
      </c>
      <c r="T6" s="28" t="s">
        <v>51</v>
      </c>
      <c r="U6" s="28" t="s">
        <v>50</v>
      </c>
      <c r="V6" s="28" t="s">
        <v>49</v>
      </c>
      <c r="W6" s="28" t="s">
        <v>48</v>
      </c>
      <c r="X6" s="50" t="s">
        <v>65</v>
      </c>
      <c r="Y6" s="51" t="s">
        <v>47</v>
      </c>
      <c r="Z6" s="52" t="s">
        <v>46</v>
      </c>
      <c r="AA6" s="53" t="s">
        <v>45</v>
      </c>
      <c r="AB6" s="54" t="s">
        <v>44</v>
      </c>
      <c r="AC6" s="55" t="s">
        <v>69</v>
      </c>
      <c r="AD6" s="56" t="s">
        <v>67</v>
      </c>
      <c r="AE6" s="61" t="s">
        <v>65</v>
      </c>
      <c r="AF6" s="62" t="s">
        <v>69</v>
      </c>
      <c r="AG6" s="61" t="s">
        <v>67</v>
      </c>
    </row>
    <row r="7" spans="1:33" ht="12.75" customHeight="1" thickBot="1">
      <c r="A7" s="5"/>
      <c r="B7" s="27"/>
      <c r="C7" s="26">
        <v>1</v>
      </c>
      <c r="D7" s="26"/>
      <c r="E7" s="26"/>
      <c r="F7" s="26"/>
      <c r="G7" s="26"/>
      <c r="H7" s="26"/>
      <c r="I7" s="26"/>
      <c r="J7" s="26"/>
      <c r="K7" s="26"/>
      <c r="L7" s="25"/>
      <c r="M7" s="24">
        <v>2</v>
      </c>
      <c r="N7" s="23">
        <v>3</v>
      </c>
      <c r="O7" s="24">
        <v>4</v>
      </c>
      <c r="P7" s="22">
        <v>5</v>
      </c>
      <c r="Q7" s="22">
        <v>6</v>
      </c>
      <c r="R7" s="22">
        <v>7</v>
      </c>
      <c r="S7" s="22">
        <v>8</v>
      </c>
      <c r="T7" s="22">
        <v>9</v>
      </c>
      <c r="U7" s="22">
        <v>10</v>
      </c>
      <c r="V7" s="22">
        <v>11</v>
      </c>
      <c r="W7" s="22">
        <v>7</v>
      </c>
      <c r="X7" s="23">
        <v>5</v>
      </c>
      <c r="Y7" s="22">
        <v>8</v>
      </c>
      <c r="Z7" s="21">
        <v>8</v>
      </c>
      <c r="AA7" s="20"/>
      <c r="AB7" s="19">
        <v>9</v>
      </c>
      <c r="AC7" s="18">
        <v>6</v>
      </c>
      <c r="AD7" s="95">
        <v>7</v>
      </c>
      <c r="AE7" s="96">
        <v>8</v>
      </c>
      <c r="AF7" s="96">
        <v>9</v>
      </c>
      <c r="AG7" s="96">
        <v>10</v>
      </c>
    </row>
    <row r="8" spans="1:34" ht="21.75" customHeight="1">
      <c r="A8" s="11"/>
      <c r="B8" s="89" t="s">
        <v>43</v>
      </c>
      <c r="C8" s="89"/>
      <c r="D8" s="89"/>
      <c r="E8" s="89"/>
      <c r="F8" s="89"/>
      <c r="G8" s="89"/>
      <c r="H8" s="89"/>
      <c r="I8" s="89"/>
      <c r="J8" s="89"/>
      <c r="K8" s="89"/>
      <c r="L8" s="90"/>
      <c r="M8" s="17">
        <v>31</v>
      </c>
      <c r="N8" s="16" t="s">
        <v>1</v>
      </c>
      <c r="O8" s="16" t="s">
        <v>1</v>
      </c>
      <c r="P8" s="91"/>
      <c r="Q8" s="91"/>
      <c r="R8" s="91"/>
      <c r="S8" s="91"/>
      <c r="T8" s="91"/>
      <c r="U8" s="91"/>
      <c r="V8" s="91"/>
      <c r="W8" s="15">
        <v>0</v>
      </c>
      <c r="X8" s="60">
        <f>X9+X14+X16+X18+X22+X26+X28+X30+X34+X36+X38</f>
        <v>137513.369</v>
      </c>
      <c r="Y8" s="60" t="e">
        <f>Y9+Y14+Y16+Y18+Y22+Y26+Y28+Y30+#REF!+Y34+Y36+Y38</f>
        <v>#REF!</v>
      </c>
      <c r="Z8" s="60" t="e">
        <f>Z9+Z14+Z16+Z18+Z22+Z26+Z28+Z30+#REF!+Z34+Z36+Z38</f>
        <v>#REF!</v>
      </c>
      <c r="AA8" s="60" t="e">
        <f>AA9+AA14+AA16+AA18+AA22+AA26+AA28+AA30+#REF!+AA34+AA36+AA38</f>
        <v>#REF!</v>
      </c>
      <c r="AB8" s="60" t="e">
        <f>AB9+AB14+AB16+AB18+AB22+AB26+AB28+AB30+#REF!+AB34+AB36+AB38</f>
        <v>#REF!</v>
      </c>
      <c r="AC8" s="60">
        <f>AC9+AC14+AC16+AC18+AC22+AC26+AC28+AC30+AC34+AC36+AC38</f>
        <v>13857.304000000002</v>
      </c>
      <c r="AD8" s="59">
        <f>AC8*100/X8</f>
        <v>10.077059489394083</v>
      </c>
      <c r="AE8" s="60">
        <f aca="true" t="shared" si="0" ref="AE8:AF8">AE9+AE14+AE16+AE18+AE22+AE26+AE28+AE30+AE34+AE36+AE38</f>
        <v>122309.14</v>
      </c>
      <c r="AF8" s="60">
        <f t="shared" si="0"/>
        <v>16186.930000000002</v>
      </c>
      <c r="AG8" s="60">
        <f aca="true" t="shared" si="1" ref="AG8:AG9">AF8*100/AE8</f>
        <v>13.234440206185738</v>
      </c>
      <c r="AH8" s="47"/>
    </row>
    <row r="9" spans="1:33" ht="16.5" customHeight="1">
      <c r="A9" s="11"/>
      <c r="B9" s="76" t="s">
        <v>16</v>
      </c>
      <c r="C9" s="76"/>
      <c r="D9" s="76"/>
      <c r="E9" s="76"/>
      <c r="F9" s="76"/>
      <c r="G9" s="76"/>
      <c r="H9" s="76"/>
      <c r="I9" s="76"/>
      <c r="J9" s="76"/>
      <c r="K9" s="76"/>
      <c r="L9" s="77"/>
      <c r="M9" s="14">
        <v>31</v>
      </c>
      <c r="N9" s="13">
        <v>1</v>
      </c>
      <c r="O9" s="13" t="s">
        <v>1</v>
      </c>
      <c r="P9" s="78"/>
      <c r="Q9" s="78"/>
      <c r="R9" s="78"/>
      <c r="S9" s="78"/>
      <c r="T9" s="78"/>
      <c r="U9" s="78"/>
      <c r="V9" s="78"/>
      <c r="W9" s="12">
        <v>0</v>
      </c>
      <c r="X9" s="46">
        <v>55243.439</v>
      </c>
      <c r="Y9" s="46">
        <v>9209.439</v>
      </c>
      <c r="Z9" s="46">
        <v>55243.439</v>
      </c>
      <c r="AA9" s="46">
        <v>9209.439</v>
      </c>
      <c r="AB9" s="46">
        <v>55243.439</v>
      </c>
      <c r="AC9" s="46">
        <v>9209.439</v>
      </c>
      <c r="AD9" s="48">
        <f aca="true" t="shared" si="2" ref="AD9:AD62">AC9*100/X9</f>
        <v>16.67064753155574</v>
      </c>
      <c r="AE9" s="46">
        <f>SUM(AE10:AE13)</f>
        <v>53772.1</v>
      </c>
      <c r="AF9" s="46">
        <f>SUM(AF10:AF13)</f>
        <v>9512.44</v>
      </c>
      <c r="AG9" s="46">
        <f t="shared" si="1"/>
        <v>17.690289202021123</v>
      </c>
    </row>
    <row r="10" spans="1:33" ht="53.25" customHeight="1">
      <c r="A10" s="11"/>
      <c r="B10" s="76" t="s">
        <v>42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14">
        <v>31</v>
      </c>
      <c r="N10" s="13">
        <v>1</v>
      </c>
      <c r="O10" s="13">
        <v>4</v>
      </c>
      <c r="P10" s="78"/>
      <c r="Q10" s="78"/>
      <c r="R10" s="78"/>
      <c r="S10" s="78"/>
      <c r="T10" s="78"/>
      <c r="U10" s="78"/>
      <c r="V10" s="78"/>
      <c r="W10" s="12">
        <v>0</v>
      </c>
      <c r="X10" s="46">
        <v>26129.13</v>
      </c>
      <c r="Y10" s="46">
        <v>4537.733</v>
      </c>
      <c r="Z10" s="46">
        <v>26129.13</v>
      </c>
      <c r="AA10" s="46">
        <v>4537.733</v>
      </c>
      <c r="AB10" s="46">
        <v>26129.13</v>
      </c>
      <c r="AC10" s="46">
        <v>4537.733</v>
      </c>
      <c r="AD10" s="48">
        <f t="shared" si="2"/>
        <v>17.36656750530921</v>
      </c>
      <c r="AE10" s="97">
        <v>27915.25</v>
      </c>
      <c r="AF10" s="73">
        <v>4442.01</v>
      </c>
      <c r="AG10" s="46">
        <f>AF10*100/AE10</f>
        <v>15.912485111184747</v>
      </c>
    </row>
    <row r="11" spans="1:33" ht="16.5" customHeight="1">
      <c r="A11" s="11"/>
      <c r="B11" s="76" t="s">
        <v>41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14">
        <v>31</v>
      </c>
      <c r="N11" s="13">
        <v>1</v>
      </c>
      <c r="O11" s="13">
        <v>5</v>
      </c>
      <c r="P11" s="78"/>
      <c r="Q11" s="78"/>
      <c r="R11" s="78"/>
      <c r="S11" s="78"/>
      <c r="T11" s="78"/>
      <c r="U11" s="78"/>
      <c r="V11" s="78"/>
      <c r="W11" s="12">
        <v>0</v>
      </c>
      <c r="X11" s="46">
        <v>3.4</v>
      </c>
      <c r="Y11" s="46">
        <v>0</v>
      </c>
      <c r="Z11" s="46">
        <v>3.4</v>
      </c>
      <c r="AA11" s="46">
        <v>0</v>
      </c>
      <c r="AB11" s="46">
        <v>3.4</v>
      </c>
      <c r="AC11" s="46">
        <v>0</v>
      </c>
      <c r="AD11" s="48">
        <f t="shared" si="2"/>
        <v>0</v>
      </c>
      <c r="AE11" s="97">
        <v>11.6</v>
      </c>
      <c r="AF11" s="97">
        <v>0</v>
      </c>
      <c r="AG11" s="46">
        <f aca="true" t="shared" si="3" ref="AG11:AG62">AF11*100/AE11</f>
        <v>0</v>
      </c>
    </row>
    <row r="12" spans="1:35" ht="16.5" customHeight="1">
      <c r="A12" s="11"/>
      <c r="B12" s="76" t="s">
        <v>40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14">
        <v>31</v>
      </c>
      <c r="N12" s="13">
        <v>1</v>
      </c>
      <c r="O12" s="13">
        <v>11</v>
      </c>
      <c r="P12" s="78"/>
      <c r="Q12" s="78"/>
      <c r="R12" s="78"/>
      <c r="S12" s="78"/>
      <c r="T12" s="78"/>
      <c r="U12" s="78"/>
      <c r="V12" s="78"/>
      <c r="W12" s="12">
        <v>0</v>
      </c>
      <c r="X12" s="46">
        <v>550</v>
      </c>
      <c r="Y12" s="46">
        <v>0</v>
      </c>
      <c r="Z12" s="46">
        <v>550</v>
      </c>
      <c r="AA12" s="46">
        <v>0</v>
      </c>
      <c r="AB12" s="46">
        <v>550</v>
      </c>
      <c r="AC12" s="46">
        <v>0</v>
      </c>
      <c r="AD12" s="48">
        <f t="shared" si="2"/>
        <v>0</v>
      </c>
      <c r="AE12" s="97">
        <v>550</v>
      </c>
      <c r="AF12" s="97">
        <v>0</v>
      </c>
      <c r="AG12" s="46">
        <f t="shared" si="3"/>
        <v>0</v>
      </c>
      <c r="AI12" s="71"/>
    </row>
    <row r="13" spans="1:33" ht="16.5" customHeight="1">
      <c r="A13" s="11"/>
      <c r="B13" s="76" t="s">
        <v>15</v>
      </c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14">
        <v>31</v>
      </c>
      <c r="N13" s="13">
        <v>1</v>
      </c>
      <c r="O13" s="13">
        <v>13</v>
      </c>
      <c r="P13" s="78"/>
      <c r="Q13" s="78"/>
      <c r="R13" s="78"/>
      <c r="S13" s="78"/>
      <c r="T13" s="78"/>
      <c r="U13" s="78"/>
      <c r="V13" s="78"/>
      <c r="W13" s="12">
        <v>0</v>
      </c>
      <c r="X13" s="46">
        <v>28560.909</v>
      </c>
      <c r="Y13" s="46">
        <v>4671.706</v>
      </c>
      <c r="Z13" s="46">
        <v>28560.909</v>
      </c>
      <c r="AA13" s="46">
        <v>4671.706</v>
      </c>
      <c r="AB13" s="46">
        <v>28560.909</v>
      </c>
      <c r="AC13" s="46">
        <v>4671.706</v>
      </c>
      <c r="AD13" s="48">
        <f t="shared" si="2"/>
        <v>16.35699339961484</v>
      </c>
      <c r="AE13" s="97">
        <v>25295.25</v>
      </c>
      <c r="AF13" s="73">
        <v>5070.43</v>
      </c>
      <c r="AG13" s="46">
        <f t="shared" si="3"/>
        <v>20.04498868364614</v>
      </c>
    </row>
    <row r="14" spans="1:33" ht="16.5" customHeight="1">
      <c r="A14" s="11"/>
      <c r="B14" s="76" t="s">
        <v>39</v>
      </c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14">
        <v>31</v>
      </c>
      <c r="N14" s="13">
        <v>2</v>
      </c>
      <c r="O14" s="13" t="s">
        <v>1</v>
      </c>
      <c r="P14" s="78"/>
      <c r="Q14" s="78"/>
      <c r="R14" s="78"/>
      <c r="S14" s="78"/>
      <c r="T14" s="78"/>
      <c r="U14" s="78"/>
      <c r="V14" s="78"/>
      <c r="W14" s="12">
        <v>0</v>
      </c>
      <c r="X14" s="46">
        <v>892.9</v>
      </c>
      <c r="Y14" s="46">
        <v>210.36</v>
      </c>
      <c r="Z14" s="46">
        <v>892.9</v>
      </c>
      <c r="AA14" s="46">
        <v>210.36</v>
      </c>
      <c r="AB14" s="46">
        <v>892.9</v>
      </c>
      <c r="AC14" s="46">
        <v>210.36</v>
      </c>
      <c r="AD14" s="48">
        <f t="shared" si="2"/>
        <v>23.559189158920372</v>
      </c>
      <c r="AE14" s="46">
        <f>AE15</f>
        <v>944.8</v>
      </c>
      <c r="AF14" s="46">
        <f>AF15</f>
        <v>205.02</v>
      </c>
      <c r="AG14" s="46">
        <f t="shared" si="3"/>
        <v>21.69983065198984</v>
      </c>
    </row>
    <row r="15" spans="1:33" ht="16.5" customHeight="1">
      <c r="A15" s="11"/>
      <c r="B15" s="76" t="s">
        <v>38</v>
      </c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14">
        <v>31</v>
      </c>
      <c r="N15" s="13">
        <v>2</v>
      </c>
      <c r="O15" s="13">
        <v>3</v>
      </c>
      <c r="P15" s="78"/>
      <c r="Q15" s="78"/>
      <c r="R15" s="78"/>
      <c r="S15" s="78"/>
      <c r="T15" s="78"/>
      <c r="U15" s="78"/>
      <c r="V15" s="78"/>
      <c r="W15" s="12">
        <v>0</v>
      </c>
      <c r="X15" s="46">
        <v>892.9</v>
      </c>
      <c r="Y15" s="46">
        <v>210.36</v>
      </c>
      <c r="Z15" s="46">
        <v>892.9</v>
      </c>
      <c r="AA15" s="46">
        <v>210.36</v>
      </c>
      <c r="AB15" s="46">
        <v>892.9</v>
      </c>
      <c r="AC15" s="46">
        <v>210.36</v>
      </c>
      <c r="AD15" s="48">
        <f t="shared" si="2"/>
        <v>23.559189158920372</v>
      </c>
      <c r="AE15" s="97">
        <v>944.8</v>
      </c>
      <c r="AF15" s="73">
        <v>205.02</v>
      </c>
      <c r="AG15" s="46">
        <f t="shared" si="3"/>
        <v>21.69983065198984</v>
      </c>
    </row>
    <row r="16" spans="1:33" ht="21.75" customHeight="1">
      <c r="A16" s="11"/>
      <c r="B16" s="76" t="s">
        <v>37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14">
        <v>31</v>
      </c>
      <c r="N16" s="13">
        <v>3</v>
      </c>
      <c r="O16" s="13" t="s">
        <v>1</v>
      </c>
      <c r="P16" s="78"/>
      <c r="Q16" s="78"/>
      <c r="R16" s="78"/>
      <c r="S16" s="78"/>
      <c r="T16" s="78"/>
      <c r="U16" s="78"/>
      <c r="V16" s="78"/>
      <c r="W16" s="12">
        <v>0</v>
      </c>
      <c r="X16" s="46">
        <v>90</v>
      </c>
      <c r="Y16" s="46">
        <v>0</v>
      </c>
      <c r="Z16" s="46">
        <v>90</v>
      </c>
      <c r="AA16" s="46">
        <v>0</v>
      </c>
      <c r="AB16" s="46">
        <v>90</v>
      </c>
      <c r="AC16" s="46">
        <v>0</v>
      </c>
      <c r="AD16" s="48">
        <f t="shared" si="2"/>
        <v>0</v>
      </c>
      <c r="AE16" s="46">
        <f>AE17</f>
        <v>0</v>
      </c>
      <c r="AF16" s="46">
        <f>AF17</f>
        <v>0</v>
      </c>
      <c r="AG16" s="46">
        <v>0</v>
      </c>
    </row>
    <row r="17" spans="1:33" ht="32.25" customHeight="1">
      <c r="A17" s="11"/>
      <c r="B17" s="76" t="s">
        <v>36</v>
      </c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14">
        <v>31</v>
      </c>
      <c r="N17" s="13">
        <v>3</v>
      </c>
      <c r="O17" s="13">
        <v>9</v>
      </c>
      <c r="P17" s="78"/>
      <c r="Q17" s="78"/>
      <c r="R17" s="78"/>
      <c r="S17" s="78"/>
      <c r="T17" s="78"/>
      <c r="U17" s="78"/>
      <c r="V17" s="78"/>
      <c r="W17" s="12">
        <v>0</v>
      </c>
      <c r="X17" s="46">
        <v>90</v>
      </c>
      <c r="Y17" s="46">
        <v>0</v>
      </c>
      <c r="Z17" s="46">
        <v>90</v>
      </c>
      <c r="AA17" s="46">
        <v>0</v>
      </c>
      <c r="AB17" s="46">
        <v>90</v>
      </c>
      <c r="AC17" s="46">
        <v>0</v>
      </c>
      <c r="AD17" s="48">
        <f t="shared" si="2"/>
        <v>0</v>
      </c>
      <c r="AE17" s="46"/>
      <c r="AF17" s="46"/>
      <c r="AG17" s="46">
        <v>0</v>
      </c>
    </row>
    <row r="18" spans="1:33" ht="16.5" customHeight="1">
      <c r="A18" s="11"/>
      <c r="B18" s="76" t="s">
        <v>14</v>
      </c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14">
        <v>31</v>
      </c>
      <c r="N18" s="13">
        <v>4</v>
      </c>
      <c r="O18" s="13" t="s">
        <v>1</v>
      </c>
      <c r="P18" s="78"/>
      <c r="Q18" s="78"/>
      <c r="R18" s="78"/>
      <c r="S18" s="78"/>
      <c r="T18" s="78"/>
      <c r="U18" s="78"/>
      <c r="V18" s="78"/>
      <c r="W18" s="12">
        <v>0</v>
      </c>
      <c r="X18" s="46">
        <v>580.57</v>
      </c>
      <c r="Y18" s="46">
        <v>0</v>
      </c>
      <c r="Z18" s="46">
        <v>580.57</v>
      </c>
      <c r="AA18" s="46">
        <v>0</v>
      </c>
      <c r="AB18" s="46">
        <v>580.57</v>
      </c>
      <c r="AC18" s="46">
        <v>0</v>
      </c>
      <c r="AD18" s="48">
        <f t="shared" si="2"/>
        <v>0</v>
      </c>
      <c r="AE18" s="46">
        <f>SUM(AE19:AE21)</f>
        <v>12567.11</v>
      </c>
      <c r="AF18" s="46">
        <f>SUM(AF19:AF21)</f>
        <v>0</v>
      </c>
      <c r="AG18" s="46">
        <f t="shared" si="3"/>
        <v>0</v>
      </c>
    </row>
    <row r="19" spans="1:33" ht="16.5" customHeight="1">
      <c r="A19" s="11"/>
      <c r="B19" s="76" t="s">
        <v>35</v>
      </c>
      <c r="C19" s="76"/>
      <c r="D19" s="76"/>
      <c r="E19" s="76"/>
      <c r="F19" s="76"/>
      <c r="G19" s="76"/>
      <c r="H19" s="76"/>
      <c r="I19" s="76"/>
      <c r="J19" s="76"/>
      <c r="K19" s="76"/>
      <c r="L19" s="77"/>
      <c r="M19" s="14">
        <v>31</v>
      </c>
      <c r="N19" s="13">
        <v>4</v>
      </c>
      <c r="O19" s="13">
        <v>5</v>
      </c>
      <c r="P19" s="78"/>
      <c r="Q19" s="78"/>
      <c r="R19" s="78"/>
      <c r="S19" s="78"/>
      <c r="T19" s="78"/>
      <c r="U19" s="78"/>
      <c r="V19" s="78"/>
      <c r="W19" s="12">
        <v>0</v>
      </c>
      <c r="X19" s="46">
        <v>211</v>
      </c>
      <c r="Y19" s="46">
        <v>0</v>
      </c>
      <c r="Z19" s="46">
        <v>211</v>
      </c>
      <c r="AA19" s="46">
        <v>0</v>
      </c>
      <c r="AB19" s="46">
        <v>211</v>
      </c>
      <c r="AC19" s="46">
        <v>0</v>
      </c>
      <c r="AD19" s="48">
        <f t="shared" si="2"/>
        <v>0</v>
      </c>
      <c r="AE19" s="97">
        <v>928.2</v>
      </c>
      <c r="AF19" s="97">
        <v>0</v>
      </c>
      <c r="AG19" s="46">
        <f t="shared" si="3"/>
        <v>0</v>
      </c>
    </row>
    <row r="20" spans="1:33" ht="16.5" customHeight="1">
      <c r="A20" s="11"/>
      <c r="B20" s="76" t="s">
        <v>34</v>
      </c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14">
        <v>31</v>
      </c>
      <c r="N20" s="13">
        <v>4</v>
      </c>
      <c r="O20" s="13">
        <v>9</v>
      </c>
      <c r="P20" s="78"/>
      <c r="Q20" s="78"/>
      <c r="R20" s="78"/>
      <c r="S20" s="78"/>
      <c r="T20" s="78"/>
      <c r="U20" s="78"/>
      <c r="V20" s="78"/>
      <c r="W20" s="12">
        <v>0</v>
      </c>
      <c r="X20" s="46">
        <v>219.57</v>
      </c>
      <c r="Y20" s="46">
        <v>0</v>
      </c>
      <c r="Z20" s="46">
        <v>219.57</v>
      </c>
      <c r="AA20" s="46">
        <v>0</v>
      </c>
      <c r="AB20" s="46">
        <v>219.57</v>
      </c>
      <c r="AC20" s="46">
        <v>0</v>
      </c>
      <c r="AD20" s="48">
        <f t="shared" si="2"/>
        <v>0</v>
      </c>
      <c r="AE20" s="97">
        <v>6744.8</v>
      </c>
      <c r="AF20" s="97">
        <v>0</v>
      </c>
      <c r="AG20" s="46">
        <f t="shared" si="3"/>
        <v>0</v>
      </c>
    </row>
    <row r="21" spans="1:33" ht="22.5" customHeight="1">
      <c r="A21" s="11"/>
      <c r="B21" s="88" t="s">
        <v>68</v>
      </c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14">
        <v>31</v>
      </c>
      <c r="N21" s="13">
        <v>4</v>
      </c>
      <c r="O21" s="13">
        <v>12</v>
      </c>
      <c r="P21" s="49"/>
      <c r="Q21" s="49"/>
      <c r="R21" s="49"/>
      <c r="S21" s="49"/>
      <c r="T21" s="49"/>
      <c r="U21" s="49"/>
      <c r="V21" s="49"/>
      <c r="W21" s="12"/>
      <c r="X21" s="46">
        <v>150</v>
      </c>
      <c r="Y21" s="46">
        <v>0</v>
      </c>
      <c r="Z21" s="46">
        <v>150</v>
      </c>
      <c r="AA21" s="46">
        <v>0</v>
      </c>
      <c r="AB21" s="46">
        <v>150</v>
      </c>
      <c r="AC21" s="46">
        <v>0</v>
      </c>
      <c r="AD21" s="48">
        <v>0</v>
      </c>
      <c r="AE21" s="97">
        <v>4894.11</v>
      </c>
      <c r="AF21" s="97">
        <v>0</v>
      </c>
      <c r="AG21" s="46">
        <f t="shared" si="3"/>
        <v>0</v>
      </c>
    </row>
    <row r="22" spans="1:33" ht="16.5" customHeight="1">
      <c r="A22" s="11"/>
      <c r="B22" s="76" t="s">
        <v>33</v>
      </c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14">
        <v>31</v>
      </c>
      <c r="N22" s="13">
        <v>5</v>
      </c>
      <c r="O22" s="13" t="s">
        <v>1</v>
      </c>
      <c r="P22" s="78"/>
      <c r="Q22" s="78"/>
      <c r="R22" s="78"/>
      <c r="S22" s="78"/>
      <c r="T22" s="78"/>
      <c r="U22" s="78"/>
      <c r="V22" s="78"/>
      <c r="W22" s="12">
        <v>0</v>
      </c>
      <c r="X22" s="46">
        <v>52503.25</v>
      </c>
      <c r="Y22" s="46">
        <v>167.65</v>
      </c>
      <c r="Z22" s="46">
        <v>52503.25</v>
      </c>
      <c r="AA22" s="46">
        <v>167.65</v>
      </c>
      <c r="AB22" s="46">
        <v>52503.25</v>
      </c>
      <c r="AC22" s="46">
        <v>167.65</v>
      </c>
      <c r="AD22" s="48">
        <f t="shared" si="2"/>
        <v>0.31931356630303837</v>
      </c>
      <c r="AE22" s="46">
        <f>SUM(AE23:AE25)</f>
        <v>24137.48</v>
      </c>
      <c r="AF22" s="46">
        <f>SUM(AF23:AF25)</f>
        <v>544.62</v>
      </c>
      <c r="AG22" s="46">
        <f t="shared" si="3"/>
        <v>2.2563250181874825</v>
      </c>
    </row>
    <row r="23" spans="1:33" ht="16.5" customHeight="1">
      <c r="A23" s="11"/>
      <c r="B23" s="76" t="s">
        <v>32</v>
      </c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14">
        <v>31</v>
      </c>
      <c r="N23" s="13">
        <v>5</v>
      </c>
      <c r="O23" s="13">
        <v>1</v>
      </c>
      <c r="P23" s="78"/>
      <c r="Q23" s="78"/>
      <c r="R23" s="78"/>
      <c r="S23" s="78"/>
      <c r="T23" s="78"/>
      <c r="U23" s="78"/>
      <c r="V23" s="78"/>
      <c r="W23" s="12">
        <v>0</v>
      </c>
      <c r="X23" s="46">
        <v>50317</v>
      </c>
      <c r="Y23" s="46">
        <v>0</v>
      </c>
      <c r="Z23" s="46">
        <v>50317</v>
      </c>
      <c r="AA23" s="46">
        <v>0</v>
      </c>
      <c r="AB23" s="46">
        <v>50317</v>
      </c>
      <c r="AC23" s="46">
        <v>0</v>
      </c>
      <c r="AD23" s="48">
        <f t="shared" si="2"/>
        <v>0</v>
      </c>
      <c r="AE23" s="97">
        <v>22450.1</v>
      </c>
      <c r="AF23" s="97">
        <v>0</v>
      </c>
      <c r="AG23" s="46">
        <f t="shared" si="3"/>
        <v>0</v>
      </c>
    </row>
    <row r="24" spans="1:33" ht="16.5" customHeight="1">
      <c r="A24" s="11"/>
      <c r="B24" s="76" t="s">
        <v>31</v>
      </c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14">
        <v>31</v>
      </c>
      <c r="N24" s="13">
        <v>5</v>
      </c>
      <c r="O24" s="13">
        <v>2</v>
      </c>
      <c r="P24" s="78"/>
      <c r="Q24" s="78"/>
      <c r="R24" s="78"/>
      <c r="S24" s="78"/>
      <c r="T24" s="78"/>
      <c r="U24" s="78"/>
      <c r="V24" s="78"/>
      <c r="W24" s="12">
        <v>0</v>
      </c>
      <c r="X24" s="46">
        <v>1500</v>
      </c>
      <c r="Y24" s="46">
        <v>35</v>
      </c>
      <c r="Z24" s="46">
        <v>1500</v>
      </c>
      <c r="AA24" s="46">
        <v>35</v>
      </c>
      <c r="AB24" s="46">
        <v>1500</v>
      </c>
      <c r="AC24" s="46">
        <v>35</v>
      </c>
      <c r="AD24" s="48">
        <f t="shared" si="2"/>
        <v>2.3333333333333335</v>
      </c>
      <c r="AE24" s="97">
        <v>834</v>
      </c>
      <c r="AF24" s="97">
        <v>512.67</v>
      </c>
      <c r="AG24" s="46">
        <f t="shared" si="3"/>
        <v>61.47122302158272</v>
      </c>
    </row>
    <row r="25" spans="1:33" ht="16.5" customHeight="1">
      <c r="A25" s="11"/>
      <c r="B25" s="76" t="s">
        <v>30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14">
        <v>31</v>
      </c>
      <c r="N25" s="13">
        <v>5</v>
      </c>
      <c r="O25" s="13">
        <v>3</v>
      </c>
      <c r="P25" s="78"/>
      <c r="Q25" s="78"/>
      <c r="R25" s="78"/>
      <c r="S25" s="78"/>
      <c r="T25" s="78"/>
      <c r="U25" s="78"/>
      <c r="V25" s="78"/>
      <c r="W25" s="12">
        <v>0</v>
      </c>
      <c r="X25" s="46">
        <v>686.25</v>
      </c>
      <c r="Y25" s="46">
        <v>132.65</v>
      </c>
      <c r="Z25" s="46">
        <v>686.25</v>
      </c>
      <c r="AA25" s="46">
        <v>132.65</v>
      </c>
      <c r="AB25" s="46">
        <v>686.25</v>
      </c>
      <c r="AC25" s="46">
        <v>132.65</v>
      </c>
      <c r="AD25" s="48">
        <f t="shared" si="2"/>
        <v>19.32969034608379</v>
      </c>
      <c r="AE25" s="97">
        <v>853.38</v>
      </c>
      <c r="AF25" s="73">
        <v>31.95</v>
      </c>
      <c r="AG25" s="46">
        <f t="shared" si="3"/>
        <v>3.7439358785066443</v>
      </c>
    </row>
    <row r="26" spans="1:33" ht="16.5" customHeight="1">
      <c r="A26" s="11"/>
      <c r="B26" s="76" t="s">
        <v>12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14">
        <v>31</v>
      </c>
      <c r="N26" s="13">
        <v>7</v>
      </c>
      <c r="O26" s="13" t="s">
        <v>1</v>
      </c>
      <c r="P26" s="78"/>
      <c r="Q26" s="78"/>
      <c r="R26" s="78"/>
      <c r="S26" s="78"/>
      <c r="T26" s="78"/>
      <c r="U26" s="78"/>
      <c r="V26" s="78"/>
      <c r="W26" s="12">
        <v>0</v>
      </c>
      <c r="X26" s="46">
        <v>155</v>
      </c>
      <c r="Y26" s="46">
        <v>0</v>
      </c>
      <c r="Z26" s="46">
        <v>155</v>
      </c>
      <c r="AA26" s="46">
        <v>0</v>
      </c>
      <c r="AB26" s="46">
        <v>155</v>
      </c>
      <c r="AC26" s="46">
        <v>0</v>
      </c>
      <c r="AD26" s="48">
        <f t="shared" si="2"/>
        <v>0</v>
      </c>
      <c r="AE26" s="46">
        <f>AE27</f>
        <v>0</v>
      </c>
      <c r="AF26" s="46">
        <f>AF27</f>
        <v>0</v>
      </c>
      <c r="AG26" s="46">
        <v>0</v>
      </c>
    </row>
    <row r="27" spans="1:33" ht="16.5" customHeight="1">
      <c r="A27" s="11"/>
      <c r="B27" s="76" t="s">
        <v>8</v>
      </c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14">
        <v>31</v>
      </c>
      <c r="N27" s="13">
        <v>7</v>
      </c>
      <c r="O27" s="13">
        <v>7</v>
      </c>
      <c r="P27" s="78"/>
      <c r="Q27" s="78"/>
      <c r="R27" s="78"/>
      <c r="S27" s="78"/>
      <c r="T27" s="78"/>
      <c r="U27" s="78"/>
      <c r="V27" s="78"/>
      <c r="W27" s="12">
        <v>0</v>
      </c>
      <c r="X27" s="46">
        <v>155</v>
      </c>
      <c r="Y27" s="46">
        <v>0</v>
      </c>
      <c r="Z27" s="46">
        <v>155</v>
      </c>
      <c r="AA27" s="46">
        <v>0</v>
      </c>
      <c r="AB27" s="46">
        <v>155</v>
      </c>
      <c r="AC27" s="46">
        <v>0</v>
      </c>
      <c r="AD27" s="48">
        <f t="shared" si="2"/>
        <v>0</v>
      </c>
      <c r="AE27" s="46">
        <v>0</v>
      </c>
      <c r="AF27" s="46">
        <v>0</v>
      </c>
      <c r="AG27" s="46">
        <v>0</v>
      </c>
    </row>
    <row r="28" spans="1:33" ht="16.5" customHeight="1">
      <c r="A28" s="11"/>
      <c r="B28" s="76" t="s">
        <v>29</v>
      </c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14">
        <v>31</v>
      </c>
      <c r="N28" s="13">
        <v>8</v>
      </c>
      <c r="O28" s="13" t="s">
        <v>1</v>
      </c>
      <c r="P28" s="78"/>
      <c r="Q28" s="78"/>
      <c r="R28" s="78"/>
      <c r="S28" s="78"/>
      <c r="T28" s="78"/>
      <c r="U28" s="78"/>
      <c r="V28" s="78"/>
      <c r="W28" s="12">
        <v>0</v>
      </c>
      <c r="X28" s="46">
        <v>9277.21</v>
      </c>
      <c r="Y28" s="46">
        <v>2010</v>
      </c>
      <c r="Z28" s="46">
        <v>9277.21</v>
      </c>
      <c r="AA28" s="46">
        <v>2010</v>
      </c>
      <c r="AB28" s="46">
        <v>9277.21</v>
      </c>
      <c r="AC28" s="46">
        <v>2010</v>
      </c>
      <c r="AD28" s="48">
        <f t="shared" si="2"/>
        <v>21.66599656577786</v>
      </c>
      <c r="AE28" s="46">
        <f>AE29</f>
        <v>15856</v>
      </c>
      <c r="AF28" s="46">
        <f>AF29</f>
        <v>3606.78</v>
      </c>
      <c r="AG28" s="46">
        <f t="shared" si="3"/>
        <v>22.74709889001009</v>
      </c>
    </row>
    <row r="29" spans="1:33" ht="16.5" customHeight="1">
      <c r="A29" s="11"/>
      <c r="B29" s="76" t="s">
        <v>28</v>
      </c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14">
        <v>31</v>
      </c>
      <c r="N29" s="13">
        <v>8</v>
      </c>
      <c r="O29" s="13">
        <v>1</v>
      </c>
      <c r="P29" s="78"/>
      <c r="Q29" s="78"/>
      <c r="R29" s="78"/>
      <c r="S29" s="78"/>
      <c r="T29" s="78"/>
      <c r="U29" s="78"/>
      <c r="V29" s="78"/>
      <c r="W29" s="12">
        <v>0</v>
      </c>
      <c r="X29" s="46">
        <v>9277.21</v>
      </c>
      <c r="Y29" s="46">
        <v>2010</v>
      </c>
      <c r="Z29" s="46">
        <v>9277.21</v>
      </c>
      <c r="AA29" s="46">
        <v>2010</v>
      </c>
      <c r="AB29" s="46">
        <v>9277.21</v>
      </c>
      <c r="AC29" s="46">
        <v>2010</v>
      </c>
      <c r="AD29" s="48">
        <f t="shared" si="2"/>
        <v>21.66599656577786</v>
      </c>
      <c r="AE29" s="97">
        <v>15856</v>
      </c>
      <c r="AF29" s="73">
        <v>3606.78</v>
      </c>
      <c r="AG29" s="46">
        <f t="shared" si="3"/>
        <v>22.74709889001009</v>
      </c>
    </row>
    <row r="30" spans="1:33" ht="16.5" customHeight="1">
      <c r="A30" s="11"/>
      <c r="B30" s="76" t="s">
        <v>6</v>
      </c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14">
        <v>31</v>
      </c>
      <c r="N30" s="13">
        <v>10</v>
      </c>
      <c r="O30" s="13" t="s">
        <v>1</v>
      </c>
      <c r="P30" s="78"/>
      <c r="Q30" s="78"/>
      <c r="R30" s="78"/>
      <c r="S30" s="78"/>
      <c r="T30" s="78"/>
      <c r="U30" s="78"/>
      <c r="V30" s="78"/>
      <c r="W30" s="12">
        <v>0</v>
      </c>
      <c r="X30" s="46">
        <v>3111</v>
      </c>
      <c r="Y30" s="46">
        <v>204.117</v>
      </c>
      <c r="Z30" s="46">
        <v>3111</v>
      </c>
      <c r="AA30" s="46">
        <v>204.117</v>
      </c>
      <c r="AB30" s="46">
        <v>3111</v>
      </c>
      <c r="AC30" s="46">
        <v>204.117</v>
      </c>
      <c r="AD30" s="48">
        <f t="shared" si="2"/>
        <v>6.561137897782064</v>
      </c>
      <c r="AE30" s="46">
        <f>SUM(AE31:AE33)</f>
        <v>3107.1499999999996</v>
      </c>
      <c r="AF30" s="46">
        <f>SUM(AF31:AF33)</f>
        <v>246.71</v>
      </c>
      <c r="AG30" s="46">
        <f t="shared" si="3"/>
        <v>7.940073700979998</v>
      </c>
    </row>
    <row r="31" spans="1:33" ht="16.5" customHeight="1">
      <c r="A31" s="11"/>
      <c r="B31" s="76" t="s">
        <v>27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14">
        <v>31</v>
      </c>
      <c r="N31" s="13">
        <v>10</v>
      </c>
      <c r="O31" s="13">
        <v>1</v>
      </c>
      <c r="P31" s="78"/>
      <c r="Q31" s="78"/>
      <c r="R31" s="78"/>
      <c r="S31" s="78"/>
      <c r="T31" s="78"/>
      <c r="U31" s="78"/>
      <c r="V31" s="78"/>
      <c r="W31" s="12">
        <v>0</v>
      </c>
      <c r="X31" s="46">
        <v>27</v>
      </c>
      <c r="Y31" s="46">
        <v>3.6</v>
      </c>
      <c r="Z31" s="46">
        <v>27</v>
      </c>
      <c r="AA31" s="46">
        <v>3.6</v>
      </c>
      <c r="AB31" s="46">
        <v>27</v>
      </c>
      <c r="AC31" s="46">
        <v>3.6</v>
      </c>
      <c r="AD31" s="48">
        <f t="shared" si="2"/>
        <v>13.333333333333334</v>
      </c>
      <c r="AE31" s="97">
        <v>21.6</v>
      </c>
      <c r="AF31" s="73">
        <v>3.6</v>
      </c>
      <c r="AG31" s="46">
        <f t="shared" si="3"/>
        <v>16.666666666666664</v>
      </c>
    </row>
    <row r="32" spans="1:33" ht="16.5" customHeight="1">
      <c r="A32" s="11"/>
      <c r="B32" s="76" t="s">
        <v>4</v>
      </c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14">
        <v>31</v>
      </c>
      <c r="N32" s="13">
        <v>10</v>
      </c>
      <c r="O32" s="13">
        <v>4</v>
      </c>
      <c r="P32" s="78"/>
      <c r="Q32" s="78"/>
      <c r="R32" s="78"/>
      <c r="S32" s="78"/>
      <c r="T32" s="78"/>
      <c r="U32" s="78"/>
      <c r="V32" s="78"/>
      <c r="W32" s="12">
        <v>0</v>
      </c>
      <c r="X32" s="46">
        <v>2005</v>
      </c>
      <c r="Y32" s="46">
        <v>0</v>
      </c>
      <c r="Z32" s="46">
        <v>2005</v>
      </c>
      <c r="AA32" s="46">
        <v>0</v>
      </c>
      <c r="AB32" s="46">
        <v>2005</v>
      </c>
      <c r="AC32" s="46">
        <v>0</v>
      </c>
      <c r="AD32" s="48">
        <f t="shared" si="2"/>
        <v>0</v>
      </c>
      <c r="AE32" s="97">
        <v>2026.5</v>
      </c>
      <c r="AF32" s="97">
        <v>0</v>
      </c>
      <c r="AG32" s="46">
        <f t="shared" si="3"/>
        <v>0</v>
      </c>
    </row>
    <row r="33" spans="1:33" ht="21.75" customHeight="1">
      <c r="A33" s="11"/>
      <c r="B33" s="76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14">
        <v>31</v>
      </c>
      <c r="N33" s="13">
        <v>10</v>
      </c>
      <c r="O33" s="13">
        <v>6</v>
      </c>
      <c r="P33" s="78"/>
      <c r="Q33" s="78"/>
      <c r="R33" s="78"/>
      <c r="S33" s="78"/>
      <c r="T33" s="78"/>
      <c r="U33" s="78"/>
      <c r="V33" s="78"/>
      <c r="W33" s="12">
        <v>0</v>
      </c>
      <c r="X33" s="46">
        <v>1079</v>
      </c>
      <c r="Y33" s="46">
        <v>200.517</v>
      </c>
      <c r="Z33" s="46">
        <v>1079</v>
      </c>
      <c r="AA33" s="46">
        <v>200.517</v>
      </c>
      <c r="AB33" s="46">
        <v>1079</v>
      </c>
      <c r="AC33" s="46">
        <v>200.517</v>
      </c>
      <c r="AD33" s="48">
        <f t="shared" si="2"/>
        <v>18.58359592215014</v>
      </c>
      <c r="AE33" s="97">
        <v>1059.05</v>
      </c>
      <c r="AF33" s="73">
        <v>243.11</v>
      </c>
      <c r="AG33" s="46">
        <f t="shared" si="3"/>
        <v>22.955478966998726</v>
      </c>
    </row>
    <row r="34" spans="1:33" ht="16.5" customHeight="1">
      <c r="A34" s="11"/>
      <c r="B34" s="76" t="s">
        <v>25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14">
        <v>31</v>
      </c>
      <c r="N34" s="13">
        <v>12</v>
      </c>
      <c r="O34" s="13" t="s">
        <v>1</v>
      </c>
      <c r="P34" s="78"/>
      <c r="Q34" s="78"/>
      <c r="R34" s="78"/>
      <c r="S34" s="78"/>
      <c r="T34" s="78"/>
      <c r="U34" s="78"/>
      <c r="V34" s="78"/>
      <c r="W34" s="12">
        <v>0</v>
      </c>
      <c r="X34" s="46">
        <v>554</v>
      </c>
      <c r="Y34" s="46">
        <v>138.6</v>
      </c>
      <c r="Z34" s="46">
        <v>554</v>
      </c>
      <c r="AA34" s="46">
        <v>138.6</v>
      </c>
      <c r="AB34" s="46">
        <v>554</v>
      </c>
      <c r="AC34" s="46">
        <v>138.6</v>
      </c>
      <c r="AD34" s="48">
        <f t="shared" si="2"/>
        <v>25.018050541516246</v>
      </c>
      <c r="AE34" s="46">
        <f>AE35</f>
        <v>667.5</v>
      </c>
      <c r="AF34" s="46">
        <f>AF35</f>
        <v>179.5</v>
      </c>
      <c r="AG34" s="46">
        <f t="shared" si="3"/>
        <v>26.89138576779026</v>
      </c>
    </row>
    <row r="35" spans="1:33" ht="16.5" customHeight="1">
      <c r="A35" s="11"/>
      <c r="B35" s="76" t="s">
        <v>24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14">
        <v>31</v>
      </c>
      <c r="N35" s="13">
        <v>12</v>
      </c>
      <c r="O35" s="13">
        <v>2</v>
      </c>
      <c r="P35" s="78"/>
      <c r="Q35" s="78"/>
      <c r="R35" s="78"/>
      <c r="S35" s="78"/>
      <c r="T35" s="78"/>
      <c r="U35" s="78"/>
      <c r="V35" s="78"/>
      <c r="W35" s="12">
        <v>0</v>
      </c>
      <c r="X35" s="46">
        <v>554</v>
      </c>
      <c r="Y35" s="46">
        <v>138.6</v>
      </c>
      <c r="Z35" s="46">
        <v>554</v>
      </c>
      <c r="AA35" s="46">
        <v>138.6</v>
      </c>
      <c r="AB35" s="46">
        <v>554</v>
      </c>
      <c r="AC35" s="46">
        <v>138.6</v>
      </c>
      <c r="AD35" s="48">
        <f t="shared" si="2"/>
        <v>25.018050541516246</v>
      </c>
      <c r="AE35" s="97">
        <v>667.5</v>
      </c>
      <c r="AF35" s="73">
        <v>179.5</v>
      </c>
      <c r="AG35" s="46">
        <f t="shared" si="3"/>
        <v>26.89138576779026</v>
      </c>
    </row>
    <row r="36" spans="1:33" ht="21.75" customHeight="1">
      <c r="A36" s="11"/>
      <c r="B36" s="76" t="s">
        <v>23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14">
        <v>31</v>
      </c>
      <c r="N36" s="13">
        <v>13</v>
      </c>
      <c r="O36" s="13" t="s">
        <v>1</v>
      </c>
      <c r="P36" s="78"/>
      <c r="Q36" s="78"/>
      <c r="R36" s="78"/>
      <c r="S36" s="78"/>
      <c r="T36" s="78"/>
      <c r="U36" s="78"/>
      <c r="V36" s="78"/>
      <c r="W36" s="12">
        <v>0</v>
      </c>
      <c r="X36" s="46">
        <v>2550</v>
      </c>
      <c r="Y36" s="46">
        <v>272.138</v>
      </c>
      <c r="Z36" s="46">
        <v>2550</v>
      </c>
      <c r="AA36" s="46">
        <v>272.138</v>
      </c>
      <c r="AB36" s="46">
        <v>2550</v>
      </c>
      <c r="AC36" s="46">
        <v>272.138</v>
      </c>
      <c r="AD36" s="48">
        <f t="shared" si="2"/>
        <v>10.67207843137255</v>
      </c>
      <c r="AE36" s="46">
        <f>AE37</f>
        <v>5000</v>
      </c>
      <c r="AF36" s="46">
        <f>AF37</f>
        <v>325.86</v>
      </c>
      <c r="AG36" s="46">
        <f t="shared" si="3"/>
        <v>6.5172</v>
      </c>
    </row>
    <row r="37" spans="1:33" ht="21.75" customHeight="1">
      <c r="A37" s="11"/>
      <c r="B37" s="76" t="s">
        <v>22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14">
        <v>31</v>
      </c>
      <c r="N37" s="13">
        <v>13</v>
      </c>
      <c r="O37" s="13">
        <v>1</v>
      </c>
      <c r="P37" s="78"/>
      <c r="Q37" s="78"/>
      <c r="R37" s="78"/>
      <c r="S37" s="78"/>
      <c r="T37" s="78"/>
      <c r="U37" s="78"/>
      <c r="V37" s="78"/>
      <c r="W37" s="12">
        <v>0</v>
      </c>
      <c r="X37" s="46">
        <v>2550</v>
      </c>
      <c r="Y37" s="46">
        <v>272.138</v>
      </c>
      <c r="Z37" s="46">
        <v>2550</v>
      </c>
      <c r="AA37" s="46">
        <v>272.138</v>
      </c>
      <c r="AB37" s="46">
        <v>2550</v>
      </c>
      <c r="AC37" s="46">
        <v>272.138</v>
      </c>
      <c r="AD37" s="48">
        <f t="shared" si="2"/>
        <v>10.67207843137255</v>
      </c>
      <c r="AE37" s="97">
        <v>5000</v>
      </c>
      <c r="AF37" s="73">
        <v>325.86</v>
      </c>
      <c r="AG37" s="46">
        <f t="shared" si="3"/>
        <v>6.5172</v>
      </c>
    </row>
    <row r="38" spans="1:33" ht="32.25" customHeight="1">
      <c r="A38" s="11"/>
      <c r="B38" s="76" t="s">
        <v>21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14">
        <v>31</v>
      </c>
      <c r="N38" s="13">
        <v>14</v>
      </c>
      <c r="O38" s="13" t="s">
        <v>1</v>
      </c>
      <c r="P38" s="78"/>
      <c r="Q38" s="78"/>
      <c r="R38" s="78"/>
      <c r="S38" s="78"/>
      <c r="T38" s="78"/>
      <c r="U38" s="78"/>
      <c r="V38" s="78"/>
      <c r="W38" s="12">
        <v>0</v>
      </c>
      <c r="X38" s="46">
        <v>12556</v>
      </c>
      <c r="Y38" s="46">
        <v>1645</v>
      </c>
      <c r="Z38" s="46">
        <v>12556</v>
      </c>
      <c r="AA38" s="46">
        <v>1645</v>
      </c>
      <c r="AB38" s="46">
        <v>12556</v>
      </c>
      <c r="AC38" s="46">
        <v>1645</v>
      </c>
      <c r="AD38" s="48">
        <f t="shared" si="2"/>
        <v>13.101306148454922</v>
      </c>
      <c r="AE38" s="46">
        <f>AE39</f>
        <v>6257</v>
      </c>
      <c r="AF38" s="46">
        <f>AF39</f>
        <v>1566</v>
      </c>
      <c r="AG38" s="46">
        <f t="shared" si="3"/>
        <v>25.027968675083905</v>
      </c>
    </row>
    <row r="39" spans="1:33" ht="32.25" customHeight="1">
      <c r="A39" s="11"/>
      <c r="B39" s="76" t="s">
        <v>20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14">
        <v>31</v>
      </c>
      <c r="N39" s="13">
        <v>14</v>
      </c>
      <c r="O39" s="13">
        <v>1</v>
      </c>
      <c r="P39" s="78"/>
      <c r="Q39" s="78"/>
      <c r="R39" s="78"/>
      <c r="S39" s="78"/>
      <c r="T39" s="78"/>
      <c r="U39" s="78"/>
      <c r="V39" s="78"/>
      <c r="W39" s="12">
        <v>0</v>
      </c>
      <c r="X39" s="46">
        <v>12556</v>
      </c>
      <c r="Y39" s="46">
        <v>1645</v>
      </c>
      <c r="Z39" s="46">
        <v>12556</v>
      </c>
      <c r="AA39" s="46">
        <v>1645</v>
      </c>
      <c r="AB39" s="46">
        <v>12556</v>
      </c>
      <c r="AC39" s="46">
        <v>1645</v>
      </c>
      <c r="AD39" s="48">
        <f t="shared" si="2"/>
        <v>13.101306148454922</v>
      </c>
      <c r="AE39" s="97">
        <v>6257</v>
      </c>
      <c r="AF39" s="73">
        <v>1566</v>
      </c>
      <c r="AG39" s="46">
        <f t="shared" si="3"/>
        <v>25.027968675083905</v>
      </c>
    </row>
    <row r="40" spans="1:33" ht="21.75" customHeight="1">
      <c r="A40" s="11"/>
      <c r="B40" s="76" t="s">
        <v>19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14">
        <v>39</v>
      </c>
      <c r="N40" s="13" t="s">
        <v>1</v>
      </c>
      <c r="O40" s="13" t="s">
        <v>1</v>
      </c>
      <c r="P40" s="78"/>
      <c r="Q40" s="78"/>
      <c r="R40" s="78"/>
      <c r="S40" s="78"/>
      <c r="T40" s="78"/>
      <c r="U40" s="78"/>
      <c r="V40" s="78"/>
      <c r="W40" s="12">
        <v>0</v>
      </c>
      <c r="X40" s="46">
        <v>87.8</v>
      </c>
      <c r="Y40" s="46">
        <v>34.25</v>
      </c>
      <c r="Z40" s="46">
        <v>87.8</v>
      </c>
      <c r="AA40" s="46">
        <v>34.25</v>
      </c>
      <c r="AB40" s="46">
        <v>87.8</v>
      </c>
      <c r="AC40" s="46">
        <v>34.25</v>
      </c>
      <c r="AD40" s="48">
        <f t="shared" si="2"/>
        <v>39.00911161731207</v>
      </c>
      <c r="AE40" s="46">
        <f>AE41</f>
        <v>0</v>
      </c>
      <c r="AF40" s="46">
        <f>AF41</f>
        <v>0</v>
      </c>
      <c r="AG40" s="46">
        <v>0</v>
      </c>
    </row>
    <row r="41" spans="1:33" ht="16.5" customHeight="1">
      <c r="A41" s="11"/>
      <c r="B41" s="76" t="s">
        <v>16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14">
        <v>39</v>
      </c>
      <c r="N41" s="13">
        <v>1</v>
      </c>
      <c r="O41" s="13" t="s">
        <v>1</v>
      </c>
      <c r="P41" s="78"/>
      <c r="Q41" s="78"/>
      <c r="R41" s="78"/>
      <c r="S41" s="78"/>
      <c r="T41" s="78"/>
      <c r="U41" s="78"/>
      <c r="V41" s="78"/>
      <c r="W41" s="12">
        <v>0</v>
      </c>
      <c r="X41" s="46">
        <v>87.8</v>
      </c>
      <c r="Y41" s="46">
        <v>34.25</v>
      </c>
      <c r="Z41" s="46">
        <v>87.8</v>
      </c>
      <c r="AA41" s="46">
        <v>34.25</v>
      </c>
      <c r="AB41" s="46">
        <v>87.8</v>
      </c>
      <c r="AC41" s="46">
        <v>34.25</v>
      </c>
      <c r="AD41" s="48">
        <f t="shared" si="2"/>
        <v>39.00911161731207</v>
      </c>
      <c r="AE41" s="46">
        <f>AE42</f>
        <v>0</v>
      </c>
      <c r="AF41" s="46">
        <f>AF42</f>
        <v>0</v>
      </c>
      <c r="AG41" s="46">
        <v>0</v>
      </c>
    </row>
    <row r="42" spans="1:33" ht="32.25" customHeight="1">
      <c r="A42" s="11"/>
      <c r="B42" s="76" t="s">
        <v>18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14">
        <v>39</v>
      </c>
      <c r="N42" s="13">
        <v>1</v>
      </c>
      <c r="O42" s="13">
        <v>6</v>
      </c>
      <c r="P42" s="78"/>
      <c r="Q42" s="78"/>
      <c r="R42" s="78"/>
      <c r="S42" s="78"/>
      <c r="T42" s="78"/>
      <c r="U42" s="78"/>
      <c r="V42" s="78"/>
      <c r="W42" s="12">
        <v>0</v>
      </c>
      <c r="X42" s="46">
        <v>87.8</v>
      </c>
      <c r="Y42" s="46">
        <v>34.25</v>
      </c>
      <c r="Z42" s="46">
        <v>87.8</v>
      </c>
      <c r="AA42" s="46">
        <v>34.25</v>
      </c>
      <c r="AB42" s="46">
        <v>87.8</v>
      </c>
      <c r="AC42" s="46">
        <v>34.25</v>
      </c>
      <c r="AD42" s="48">
        <f t="shared" si="2"/>
        <v>39.00911161731207</v>
      </c>
      <c r="AE42" s="46">
        <v>0</v>
      </c>
      <c r="AF42" s="46">
        <v>0</v>
      </c>
      <c r="AG42" s="46">
        <v>0</v>
      </c>
    </row>
    <row r="43" spans="1:33" ht="32.25" customHeight="1">
      <c r="A43" s="11"/>
      <c r="B43" s="76" t="s">
        <v>17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4">
        <v>40</v>
      </c>
      <c r="N43" s="13" t="s">
        <v>1</v>
      </c>
      <c r="O43" s="13" t="s">
        <v>1</v>
      </c>
      <c r="P43" s="78"/>
      <c r="Q43" s="78"/>
      <c r="R43" s="78"/>
      <c r="S43" s="78"/>
      <c r="T43" s="78"/>
      <c r="U43" s="78"/>
      <c r="V43" s="78"/>
      <c r="W43" s="12">
        <v>0</v>
      </c>
      <c r="X43" s="46">
        <f aca="true" t="shared" si="4" ref="X43:AC43">X44+X46+X48+X54+X56+X59</f>
        <v>316615.52400000003</v>
      </c>
      <c r="Y43" s="46">
        <f t="shared" si="4"/>
        <v>62326.603</v>
      </c>
      <c r="Z43" s="46">
        <f t="shared" si="4"/>
        <v>317024.97400000005</v>
      </c>
      <c r="AA43" s="46">
        <f t="shared" si="4"/>
        <v>62326.603</v>
      </c>
      <c r="AB43" s="46">
        <f t="shared" si="4"/>
        <v>317024.97400000005</v>
      </c>
      <c r="AC43" s="46">
        <f t="shared" si="4"/>
        <v>62211.795</v>
      </c>
      <c r="AD43" s="48">
        <f t="shared" si="2"/>
        <v>19.649003376094722</v>
      </c>
      <c r="AE43" s="46">
        <f>AE44+AE46+AE48+AE54+AE56+AE59</f>
        <v>353392.01</v>
      </c>
      <c r="AF43" s="46">
        <f>AF44+AF46+AF48+AF54+AF56+AF59</f>
        <v>66947.67</v>
      </c>
      <c r="AG43" s="46">
        <f t="shared" si="3"/>
        <v>18.944307767456316</v>
      </c>
    </row>
    <row r="44" spans="1:33" ht="16.5" customHeight="1">
      <c r="A44" s="11"/>
      <c r="B44" s="76" t="s">
        <v>16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14">
        <v>40</v>
      </c>
      <c r="N44" s="13">
        <v>1</v>
      </c>
      <c r="O44" s="13" t="s">
        <v>1</v>
      </c>
      <c r="P44" s="78"/>
      <c r="Q44" s="78"/>
      <c r="R44" s="78"/>
      <c r="S44" s="78"/>
      <c r="T44" s="78"/>
      <c r="U44" s="78"/>
      <c r="V44" s="78"/>
      <c r="W44" s="12">
        <v>0</v>
      </c>
      <c r="X44" s="46">
        <v>33.9</v>
      </c>
      <c r="Y44" s="46">
        <v>17.609</v>
      </c>
      <c r="Z44" s="46">
        <v>33.9</v>
      </c>
      <c r="AA44" s="46">
        <v>17.609</v>
      </c>
      <c r="AB44" s="46">
        <v>33.9</v>
      </c>
      <c r="AC44" s="46">
        <v>17.609</v>
      </c>
      <c r="AD44" s="48">
        <f t="shared" si="2"/>
        <v>51.94395280235989</v>
      </c>
      <c r="AE44" s="46">
        <f>AE45</f>
        <v>100</v>
      </c>
      <c r="AF44" s="46">
        <f>AF45</f>
        <v>0</v>
      </c>
      <c r="AG44" s="46">
        <f t="shared" si="3"/>
        <v>0</v>
      </c>
    </row>
    <row r="45" spans="1:33" ht="16.5" customHeight="1">
      <c r="A45" s="11"/>
      <c r="B45" s="76" t="s">
        <v>15</v>
      </c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14">
        <v>40</v>
      </c>
      <c r="N45" s="13">
        <v>1</v>
      </c>
      <c r="O45" s="13">
        <v>13</v>
      </c>
      <c r="P45" s="78"/>
      <c r="Q45" s="78"/>
      <c r="R45" s="78"/>
      <c r="S45" s="78"/>
      <c r="T45" s="78"/>
      <c r="U45" s="78"/>
      <c r="V45" s="78"/>
      <c r="W45" s="12">
        <v>0</v>
      </c>
      <c r="X45" s="46">
        <v>33.9</v>
      </c>
      <c r="Y45" s="46">
        <v>17.609</v>
      </c>
      <c r="Z45" s="46">
        <v>33.9</v>
      </c>
      <c r="AA45" s="46">
        <v>17.609</v>
      </c>
      <c r="AB45" s="46">
        <v>33.9</v>
      </c>
      <c r="AC45" s="46">
        <v>17.609</v>
      </c>
      <c r="AD45" s="48">
        <f t="shared" si="2"/>
        <v>51.94395280235989</v>
      </c>
      <c r="AE45" s="97">
        <v>100</v>
      </c>
      <c r="AF45" s="97">
        <v>0</v>
      </c>
      <c r="AG45" s="46">
        <f t="shared" si="3"/>
        <v>0</v>
      </c>
    </row>
    <row r="46" spans="1:33" ht="16.5" customHeight="1">
      <c r="A46" s="11"/>
      <c r="B46" s="76" t="s">
        <v>14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14">
        <v>40</v>
      </c>
      <c r="N46" s="13">
        <v>4</v>
      </c>
      <c r="O46" s="13" t="s">
        <v>1</v>
      </c>
      <c r="P46" s="78"/>
      <c r="Q46" s="78"/>
      <c r="R46" s="78"/>
      <c r="S46" s="78"/>
      <c r="T46" s="78"/>
      <c r="U46" s="78"/>
      <c r="V46" s="78"/>
      <c r="W46" s="12">
        <v>0</v>
      </c>
      <c r="X46" s="46">
        <v>300</v>
      </c>
      <c r="Y46" s="46">
        <v>0</v>
      </c>
      <c r="Z46" s="46">
        <v>300</v>
      </c>
      <c r="AA46" s="46">
        <v>0</v>
      </c>
      <c r="AB46" s="46">
        <v>300</v>
      </c>
      <c r="AC46" s="46">
        <v>0</v>
      </c>
      <c r="AD46" s="48">
        <f t="shared" si="2"/>
        <v>0</v>
      </c>
      <c r="AE46" s="46">
        <f>AE47</f>
        <v>360</v>
      </c>
      <c r="AF46" s="46">
        <f>AF47</f>
        <v>0</v>
      </c>
      <c r="AG46" s="46">
        <f t="shared" si="3"/>
        <v>0</v>
      </c>
    </row>
    <row r="47" spans="1:33" ht="16.5" customHeight="1">
      <c r="A47" s="11"/>
      <c r="B47" s="76" t="s">
        <v>13</v>
      </c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14">
        <v>40</v>
      </c>
      <c r="N47" s="13">
        <v>4</v>
      </c>
      <c r="O47" s="13">
        <v>1</v>
      </c>
      <c r="P47" s="78"/>
      <c r="Q47" s="78"/>
      <c r="R47" s="78"/>
      <c r="S47" s="78"/>
      <c r="T47" s="78"/>
      <c r="U47" s="78"/>
      <c r="V47" s="78"/>
      <c r="W47" s="12">
        <v>0</v>
      </c>
      <c r="X47" s="46">
        <v>300</v>
      </c>
      <c r="Y47" s="46">
        <v>0</v>
      </c>
      <c r="Z47" s="46">
        <v>300</v>
      </c>
      <c r="AA47" s="46">
        <v>0</v>
      </c>
      <c r="AB47" s="46">
        <v>300</v>
      </c>
      <c r="AC47" s="46">
        <v>0</v>
      </c>
      <c r="AD47" s="48">
        <f t="shared" si="2"/>
        <v>0</v>
      </c>
      <c r="AE47" s="97">
        <v>360</v>
      </c>
      <c r="AF47" s="97">
        <v>0</v>
      </c>
      <c r="AG47" s="46">
        <f t="shared" si="3"/>
        <v>0</v>
      </c>
    </row>
    <row r="48" spans="1:33" ht="16.5" customHeight="1">
      <c r="A48" s="11"/>
      <c r="B48" s="76" t="s">
        <v>12</v>
      </c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14">
        <v>40</v>
      </c>
      <c r="N48" s="13">
        <v>7</v>
      </c>
      <c r="O48" s="13" t="s">
        <v>1</v>
      </c>
      <c r="P48" s="78"/>
      <c r="Q48" s="78"/>
      <c r="R48" s="78"/>
      <c r="S48" s="78"/>
      <c r="T48" s="78"/>
      <c r="U48" s="78"/>
      <c r="V48" s="78"/>
      <c r="W48" s="12">
        <v>0</v>
      </c>
      <c r="X48" s="46">
        <v>303382.559</v>
      </c>
      <c r="Y48" s="46">
        <v>60129.982</v>
      </c>
      <c r="Z48" s="46">
        <v>303382.559</v>
      </c>
      <c r="AA48" s="46">
        <v>60129.982</v>
      </c>
      <c r="AB48" s="46">
        <v>303382.559</v>
      </c>
      <c r="AC48" s="46">
        <v>60129.982</v>
      </c>
      <c r="AD48" s="48">
        <f t="shared" si="2"/>
        <v>19.81985457509441</v>
      </c>
      <c r="AE48" s="46">
        <f>SUM(AE49:AE53)</f>
        <v>318653.2</v>
      </c>
      <c r="AF48" s="46">
        <f>SUM(AF49:AF53)</f>
        <v>64491.67</v>
      </c>
      <c r="AG48" s="46">
        <f t="shared" si="3"/>
        <v>20.238827038297433</v>
      </c>
    </row>
    <row r="49" spans="1:33" ht="16.5" customHeight="1">
      <c r="A49" s="11"/>
      <c r="B49" s="76" t="s">
        <v>11</v>
      </c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14">
        <v>40</v>
      </c>
      <c r="N49" s="13">
        <v>7</v>
      </c>
      <c r="O49" s="13">
        <v>1</v>
      </c>
      <c r="P49" s="78"/>
      <c r="Q49" s="78"/>
      <c r="R49" s="78"/>
      <c r="S49" s="78"/>
      <c r="T49" s="78"/>
      <c r="U49" s="78"/>
      <c r="V49" s="78"/>
      <c r="W49" s="12">
        <v>0</v>
      </c>
      <c r="X49" s="46">
        <v>92612.485</v>
      </c>
      <c r="Y49" s="46">
        <v>17348.868</v>
      </c>
      <c r="Z49" s="46">
        <v>92612.485</v>
      </c>
      <c r="AA49" s="46">
        <v>17348.868</v>
      </c>
      <c r="AB49" s="46">
        <v>92612.485</v>
      </c>
      <c r="AC49" s="46">
        <v>17348.868</v>
      </c>
      <c r="AD49" s="48">
        <f t="shared" si="2"/>
        <v>18.732752932825417</v>
      </c>
      <c r="AE49" s="97">
        <v>87840.81</v>
      </c>
      <c r="AF49" s="73">
        <v>16943.3</v>
      </c>
      <c r="AG49" s="46">
        <f t="shared" si="3"/>
        <v>19.288642716295534</v>
      </c>
    </row>
    <row r="50" spans="1:33" ht="16.5" customHeight="1">
      <c r="A50" s="11"/>
      <c r="B50" s="76" t="s">
        <v>10</v>
      </c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14">
        <v>40</v>
      </c>
      <c r="N50" s="13">
        <v>7</v>
      </c>
      <c r="O50" s="13">
        <v>2</v>
      </c>
      <c r="P50" s="78"/>
      <c r="Q50" s="78"/>
      <c r="R50" s="78"/>
      <c r="S50" s="78"/>
      <c r="T50" s="78"/>
      <c r="U50" s="78"/>
      <c r="V50" s="78"/>
      <c r="W50" s="12">
        <v>0</v>
      </c>
      <c r="X50" s="46">
        <v>149342.256</v>
      </c>
      <c r="Y50" s="46">
        <v>28903.79</v>
      </c>
      <c r="Z50" s="46">
        <v>149342.256</v>
      </c>
      <c r="AA50" s="46">
        <v>28903.79</v>
      </c>
      <c r="AB50" s="46">
        <v>149342.256</v>
      </c>
      <c r="AC50" s="46">
        <v>28903.79</v>
      </c>
      <c r="AD50" s="48">
        <f t="shared" si="2"/>
        <v>19.354060112765406</v>
      </c>
      <c r="AE50" s="97">
        <v>168764.75</v>
      </c>
      <c r="AF50" s="73">
        <v>33446.68</v>
      </c>
      <c r="AG50" s="46">
        <f t="shared" si="3"/>
        <v>19.818522529141898</v>
      </c>
    </row>
    <row r="51" spans="1:33" ht="16.5" customHeight="1">
      <c r="A51" s="11"/>
      <c r="B51" s="76" t="s">
        <v>9</v>
      </c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14">
        <v>40</v>
      </c>
      <c r="N51" s="13">
        <v>7</v>
      </c>
      <c r="O51" s="13">
        <v>3</v>
      </c>
      <c r="P51" s="78"/>
      <c r="Q51" s="78"/>
      <c r="R51" s="78"/>
      <c r="S51" s="78"/>
      <c r="T51" s="78"/>
      <c r="U51" s="78"/>
      <c r="V51" s="78"/>
      <c r="W51" s="12">
        <v>0</v>
      </c>
      <c r="X51" s="46">
        <v>43263.807</v>
      </c>
      <c r="Y51" s="46">
        <v>10332.561</v>
      </c>
      <c r="Z51" s="46">
        <v>43263.807</v>
      </c>
      <c r="AA51" s="46">
        <v>10332.561</v>
      </c>
      <c r="AB51" s="46">
        <v>43263.807</v>
      </c>
      <c r="AC51" s="46">
        <v>10332.561</v>
      </c>
      <c r="AD51" s="48">
        <f t="shared" si="2"/>
        <v>23.882690212629694</v>
      </c>
      <c r="AE51" s="97">
        <v>43070.54</v>
      </c>
      <c r="AF51" s="73">
        <v>10504.94</v>
      </c>
      <c r="AG51" s="46">
        <f t="shared" si="3"/>
        <v>24.39008194464244</v>
      </c>
    </row>
    <row r="52" spans="1:33" ht="16.5" customHeight="1">
      <c r="A52" s="11"/>
      <c r="B52" s="76" t="s">
        <v>8</v>
      </c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14">
        <v>40</v>
      </c>
      <c r="N52" s="13">
        <v>7</v>
      </c>
      <c r="O52" s="13">
        <v>7</v>
      </c>
      <c r="P52" s="78"/>
      <c r="Q52" s="78"/>
      <c r="R52" s="78"/>
      <c r="S52" s="78"/>
      <c r="T52" s="78"/>
      <c r="U52" s="78"/>
      <c r="V52" s="78"/>
      <c r="W52" s="12">
        <v>0</v>
      </c>
      <c r="X52" s="46">
        <v>1269.645</v>
      </c>
      <c r="Y52" s="46">
        <v>26</v>
      </c>
      <c r="Z52" s="46">
        <v>1269.645</v>
      </c>
      <c r="AA52" s="46">
        <v>26</v>
      </c>
      <c r="AB52" s="46">
        <v>1269.645</v>
      </c>
      <c r="AC52" s="46">
        <v>26</v>
      </c>
      <c r="AD52" s="48">
        <f t="shared" si="2"/>
        <v>2.0478165156401986</v>
      </c>
      <c r="AE52" s="97">
        <v>1451.33</v>
      </c>
      <c r="AF52" s="73">
        <v>16.5</v>
      </c>
      <c r="AG52" s="46">
        <f t="shared" si="3"/>
        <v>1.1368882335512944</v>
      </c>
    </row>
    <row r="53" spans="1:33" ht="16.5" customHeight="1">
      <c r="A53" s="11"/>
      <c r="B53" s="76" t="s">
        <v>7</v>
      </c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14">
        <v>40</v>
      </c>
      <c r="N53" s="13">
        <v>7</v>
      </c>
      <c r="O53" s="13">
        <v>9</v>
      </c>
      <c r="P53" s="78"/>
      <c r="Q53" s="78"/>
      <c r="R53" s="78"/>
      <c r="S53" s="78"/>
      <c r="T53" s="78"/>
      <c r="U53" s="78"/>
      <c r="V53" s="78"/>
      <c r="W53" s="12">
        <v>0</v>
      </c>
      <c r="X53" s="46">
        <v>16894.365</v>
      </c>
      <c r="Y53" s="46">
        <v>3518.761</v>
      </c>
      <c r="Z53" s="46">
        <v>16894.365</v>
      </c>
      <c r="AA53" s="46">
        <v>3518.761</v>
      </c>
      <c r="AB53" s="46">
        <v>16894.365</v>
      </c>
      <c r="AC53" s="46">
        <v>3518.761</v>
      </c>
      <c r="AD53" s="48">
        <f t="shared" si="2"/>
        <v>20.828015731872725</v>
      </c>
      <c r="AE53" s="97">
        <v>17525.77</v>
      </c>
      <c r="AF53" s="73">
        <v>3580.25</v>
      </c>
      <c r="AG53" s="46">
        <f t="shared" si="3"/>
        <v>20.428489019312703</v>
      </c>
    </row>
    <row r="54" spans="1:33" ht="16.5" customHeight="1">
      <c r="A54" s="11"/>
      <c r="B54" s="76" t="s">
        <v>29</v>
      </c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14">
        <v>40</v>
      </c>
      <c r="N54" s="13">
        <v>8</v>
      </c>
      <c r="O54" s="13"/>
      <c r="P54" s="49"/>
      <c r="Q54" s="49"/>
      <c r="R54" s="49"/>
      <c r="S54" s="49"/>
      <c r="T54" s="49"/>
      <c r="U54" s="49"/>
      <c r="V54" s="49"/>
      <c r="W54" s="12"/>
      <c r="X54" s="46">
        <v>3602.948</v>
      </c>
      <c r="Y54" s="46">
        <v>0</v>
      </c>
      <c r="Z54" s="46">
        <v>3602.948</v>
      </c>
      <c r="AA54" s="46">
        <v>0</v>
      </c>
      <c r="AB54" s="46">
        <v>3602.948</v>
      </c>
      <c r="AC54" s="46">
        <v>0</v>
      </c>
      <c r="AD54" s="48">
        <v>0</v>
      </c>
      <c r="AE54" s="46">
        <f>AE55</f>
        <v>30</v>
      </c>
      <c r="AF54" s="46">
        <f>AF55</f>
        <v>0</v>
      </c>
      <c r="AG54" s="46">
        <f t="shared" si="3"/>
        <v>0</v>
      </c>
    </row>
    <row r="55" spans="1:33" ht="16.5" customHeight="1">
      <c r="A55" s="11"/>
      <c r="B55" s="76" t="s">
        <v>28</v>
      </c>
      <c r="C55" s="76"/>
      <c r="D55" s="76"/>
      <c r="E55" s="76"/>
      <c r="F55" s="76"/>
      <c r="G55" s="76"/>
      <c r="H55" s="76"/>
      <c r="I55" s="76"/>
      <c r="J55" s="76"/>
      <c r="K55" s="76"/>
      <c r="L55" s="77"/>
      <c r="M55" s="14">
        <v>40</v>
      </c>
      <c r="N55" s="13">
        <v>8</v>
      </c>
      <c r="O55" s="13">
        <v>1</v>
      </c>
      <c r="P55" s="49"/>
      <c r="Q55" s="49"/>
      <c r="R55" s="49"/>
      <c r="S55" s="49"/>
      <c r="T55" s="49"/>
      <c r="U55" s="49"/>
      <c r="V55" s="49"/>
      <c r="W55" s="12"/>
      <c r="X55" s="46">
        <v>3602.948</v>
      </c>
      <c r="Y55" s="46">
        <v>0</v>
      </c>
      <c r="Z55" s="46">
        <v>3602.948</v>
      </c>
      <c r="AA55" s="46">
        <v>0</v>
      </c>
      <c r="AB55" s="46">
        <v>3602.948</v>
      </c>
      <c r="AC55" s="46">
        <v>0</v>
      </c>
      <c r="AD55" s="48">
        <v>0</v>
      </c>
      <c r="AE55" s="97">
        <v>30</v>
      </c>
      <c r="AF55" s="97">
        <v>0</v>
      </c>
      <c r="AG55" s="46">
        <f t="shared" si="3"/>
        <v>0</v>
      </c>
    </row>
    <row r="56" spans="1:33" ht="16.5" customHeight="1">
      <c r="A56" s="11"/>
      <c r="B56" s="76" t="s">
        <v>6</v>
      </c>
      <c r="C56" s="76"/>
      <c r="D56" s="76"/>
      <c r="E56" s="76"/>
      <c r="F56" s="76"/>
      <c r="G56" s="76"/>
      <c r="H56" s="76"/>
      <c r="I56" s="76"/>
      <c r="J56" s="76"/>
      <c r="K56" s="76"/>
      <c r="L56" s="77"/>
      <c r="M56" s="14">
        <v>40</v>
      </c>
      <c r="N56" s="13">
        <v>10</v>
      </c>
      <c r="O56" s="13" t="s">
        <v>1</v>
      </c>
      <c r="P56" s="78"/>
      <c r="Q56" s="78"/>
      <c r="R56" s="78"/>
      <c r="S56" s="78"/>
      <c r="T56" s="78"/>
      <c r="U56" s="78"/>
      <c r="V56" s="78"/>
      <c r="W56" s="12">
        <v>0</v>
      </c>
      <c r="X56" s="46">
        <v>8886.667</v>
      </c>
      <c r="Y56" s="46">
        <v>1949.396</v>
      </c>
      <c r="Z56" s="46">
        <v>8886.667</v>
      </c>
      <c r="AA56" s="46">
        <v>1949.396</v>
      </c>
      <c r="AB56" s="46">
        <v>8886.667</v>
      </c>
      <c r="AC56" s="46">
        <v>1949.396</v>
      </c>
      <c r="AD56" s="48">
        <f t="shared" si="2"/>
        <v>21.936188224449054</v>
      </c>
      <c r="AE56" s="46">
        <f>SUM(AE57:AE58)</f>
        <v>13694.74</v>
      </c>
      <c r="AF56" s="46">
        <f>SUM(AF57:AF58)</f>
        <v>2356.15</v>
      </c>
      <c r="AG56" s="46">
        <f t="shared" si="3"/>
        <v>17.20478081365546</v>
      </c>
    </row>
    <row r="57" spans="1:33" ht="16.5" customHeight="1">
      <c r="A57" s="11"/>
      <c r="B57" s="76" t="s">
        <v>5</v>
      </c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14">
        <v>40</v>
      </c>
      <c r="N57" s="13">
        <v>10</v>
      </c>
      <c r="O57" s="13">
        <v>3</v>
      </c>
      <c r="P57" s="78"/>
      <c r="Q57" s="78"/>
      <c r="R57" s="78"/>
      <c r="S57" s="78"/>
      <c r="T57" s="78"/>
      <c r="U57" s="78"/>
      <c r="V57" s="78"/>
      <c r="W57" s="12">
        <v>0</v>
      </c>
      <c r="X57" s="46">
        <v>5789.667</v>
      </c>
      <c r="Y57" s="46">
        <v>1243.211</v>
      </c>
      <c r="Z57" s="46">
        <v>5789.667</v>
      </c>
      <c r="AA57" s="46">
        <v>1243.211</v>
      </c>
      <c r="AB57" s="46">
        <v>5789.667</v>
      </c>
      <c r="AC57" s="46">
        <v>1243.211</v>
      </c>
      <c r="AD57" s="48">
        <f t="shared" si="2"/>
        <v>21.472927544882978</v>
      </c>
      <c r="AE57" s="97">
        <v>7511.74</v>
      </c>
      <c r="AF57" s="73">
        <v>1179.46</v>
      </c>
      <c r="AG57" s="46">
        <f t="shared" si="3"/>
        <v>15.701555165647374</v>
      </c>
    </row>
    <row r="58" spans="1:33" ht="16.5" customHeight="1">
      <c r="A58" s="11"/>
      <c r="B58" s="76" t="s">
        <v>4</v>
      </c>
      <c r="C58" s="76"/>
      <c r="D58" s="76"/>
      <c r="E58" s="76"/>
      <c r="F58" s="76"/>
      <c r="G58" s="76"/>
      <c r="H58" s="76"/>
      <c r="I58" s="76"/>
      <c r="J58" s="76"/>
      <c r="K58" s="76"/>
      <c r="L58" s="77"/>
      <c r="M58" s="14">
        <v>40</v>
      </c>
      <c r="N58" s="13">
        <v>10</v>
      </c>
      <c r="O58" s="13">
        <v>4</v>
      </c>
      <c r="P58" s="78"/>
      <c r="Q58" s="78"/>
      <c r="R58" s="78"/>
      <c r="S58" s="78"/>
      <c r="T58" s="78"/>
      <c r="U58" s="78"/>
      <c r="V58" s="78"/>
      <c r="W58" s="12">
        <v>0</v>
      </c>
      <c r="X58" s="46">
        <v>3097</v>
      </c>
      <c r="Y58" s="46">
        <v>706.185</v>
      </c>
      <c r="Z58" s="46">
        <v>3097</v>
      </c>
      <c r="AA58" s="46">
        <v>706.185</v>
      </c>
      <c r="AB58" s="46">
        <v>3097</v>
      </c>
      <c r="AC58" s="46">
        <v>706.185</v>
      </c>
      <c r="AD58" s="48">
        <f t="shared" si="2"/>
        <v>22.802227962544396</v>
      </c>
      <c r="AE58" s="97">
        <v>6183</v>
      </c>
      <c r="AF58" s="73">
        <v>1176.69</v>
      </c>
      <c r="AG58" s="46">
        <f t="shared" si="3"/>
        <v>19.031052886948082</v>
      </c>
    </row>
    <row r="59" spans="1:33" ht="16.5" customHeight="1">
      <c r="A59" s="11"/>
      <c r="B59" s="76" t="s">
        <v>3</v>
      </c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14">
        <v>40</v>
      </c>
      <c r="N59" s="13">
        <v>11</v>
      </c>
      <c r="O59" s="13" t="s">
        <v>1</v>
      </c>
      <c r="P59" s="78"/>
      <c r="Q59" s="78"/>
      <c r="R59" s="78"/>
      <c r="S59" s="78"/>
      <c r="T59" s="78"/>
      <c r="U59" s="78"/>
      <c r="V59" s="78"/>
      <c r="W59" s="12">
        <v>0</v>
      </c>
      <c r="X59" s="46">
        <f aca="true" t="shared" si="5" ref="X59:AC59">SUM(X60:X61)</f>
        <v>409.45</v>
      </c>
      <c r="Y59" s="46">
        <f t="shared" si="5"/>
        <v>229.616</v>
      </c>
      <c r="Z59" s="46">
        <f t="shared" si="5"/>
        <v>818.9</v>
      </c>
      <c r="AA59" s="46">
        <f t="shared" si="5"/>
        <v>229.616</v>
      </c>
      <c r="AB59" s="46">
        <f t="shared" si="5"/>
        <v>818.9</v>
      </c>
      <c r="AC59" s="46">
        <f t="shared" si="5"/>
        <v>114.808</v>
      </c>
      <c r="AD59" s="48">
        <f t="shared" si="2"/>
        <v>28.0395652704848</v>
      </c>
      <c r="AE59" s="46">
        <f>SUM(AE60:AE61)</f>
        <v>20554.07</v>
      </c>
      <c r="AF59" s="46">
        <f>SUM(AF60:AF61)</f>
        <v>99.85</v>
      </c>
      <c r="AG59" s="46">
        <f t="shared" si="3"/>
        <v>0.4857918650661402</v>
      </c>
    </row>
    <row r="60" spans="1:33" ht="16.5" customHeight="1" thickBot="1">
      <c r="A60" s="11"/>
      <c r="B60" s="92" t="s">
        <v>2</v>
      </c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10">
        <v>40</v>
      </c>
      <c r="N60" s="9">
        <v>11</v>
      </c>
      <c r="O60" s="9">
        <v>1</v>
      </c>
      <c r="P60" s="94"/>
      <c r="Q60" s="94"/>
      <c r="R60" s="94"/>
      <c r="S60" s="94"/>
      <c r="T60" s="94"/>
      <c r="U60" s="94"/>
      <c r="V60" s="94"/>
      <c r="W60" s="8">
        <v>0</v>
      </c>
      <c r="X60" s="69">
        <v>409.45</v>
      </c>
      <c r="Y60" s="69">
        <v>114.808</v>
      </c>
      <c r="Z60" s="69">
        <v>409.45</v>
      </c>
      <c r="AA60" s="69">
        <v>114.808</v>
      </c>
      <c r="AB60" s="69">
        <v>409.45</v>
      </c>
      <c r="AC60" s="69">
        <v>114.808</v>
      </c>
      <c r="AD60" s="67">
        <f t="shared" si="2"/>
        <v>28.0395652704848</v>
      </c>
      <c r="AE60" s="97">
        <v>352.05</v>
      </c>
      <c r="AF60" s="73">
        <v>99.85</v>
      </c>
      <c r="AG60" s="69">
        <f t="shared" si="3"/>
        <v>28.36244851583582</v>
      </c>
    </row>
    <row r="61" spans="1:33" ht="16.5" customHeight="1" thickBot="1">
      <c r="A61" s="11"/>
      <c r="B61" s="92" t="s">
        <v>74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">
        <v>40</v>
      </c>
      <c r="N61" s="9">
        <v>11</v>
      </c>
      <c r="O61" s="9">
        <v>2</v>
      </c>
      <c r="P61" s="99"/>
      <c r="Q61" s="100"/>
      <c r="R61" s="100"/>
      <c r="S61" s="100"/>
      <c r="T61" s="100"/>
      <c r="U61" s="100"/>
      <c r="V61" s="101"/>
      <c r="W61" s="8">
        <v>0</v>
      </c>
      <c r="X61" s="69">
        <v>0</v>
      </c>
      <c r="Y61" s="69">
        <v>114.808</v>
      </c>
      <c r="Z61" s="69">
        <v>409.45</v>
      </c>
      <c r="AA61" s="69">
        <v>114.808</v>
      </c>
      <c r="AB61" s="69">
        <v>409.45</v>
      </c>
      <c r="AC61" s="69">
        <v>0</v>
      </c>
      <c r="AD61" s="67">
        <v>0</v>
      </c>
      <c r="AE61" s="98">
        <v>20202.02</v>
      </c>
      <c r="AF61" s="98">
        <v>0</v>
      </c>
      <c r="AG61" s="69">
        <f aca="true" t="shared" si="6" ref="AG61">AF61*100/AE61</f>
        <v>0</v>
      </c>
    </row>
    <row r="62" spans="1:33" ht="19.5" customHeight="1" thickBot="1">
      <c r="A62" s="6"/>
      <c r="B62" s="66" t="s">
        <v>71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 t="s">
        <v>1</v>
      </c>
      <c r="O62" s="65" t="s">
        <v>1</v>
      </c>
      <c r="P62" s="6"/>
      <c r="Q62" s="6"/>
      <c r="R62" s="6"/>
      <c r="S62" s="7"/>
      <c r="T62" s="7"/>
      <c r="U62" s="7"/>
      <c r="V62" s="7"/>
      <c r="W62" s="7">
        <v>0</v>
      </c>
      <c r="X62" s="70">
        <f>X8+X40+X43</f>
        <v>454216.693</v>
      </c>
      <c r="Y62" s="7"/>
      <c r="Z62" s="1"/>
      <c r="AA62" s="7"/>
      <c r="AB62" s="7"/>
      <c r="AC62" s="70">
        <f>AC8+AC40+AC43</f>
        <v>76103.349</v>
      </c>
      <c r="AD62" s="68">
        <f t="shared" si="2"/>
        <v>16.75485515456386</v>
      </c>
      <c r="AE62" s="70">
        <f>AE8+AE40+AE43</f>
        <v>475701.15</v>
      </c>
      <c r="AF62" s="70">
        <f>AF8+AF40+AF43</f>
        <v>83134.6</v>
      </c>
      <c r="AG62" s="70">
        <f t="shared" si="3"/>
        <v>17.476224305953433</v>
      </c>
    </row>
    <row r="63" spans="1:30" ht="11.25" customHeight="1">
      <c r="A63" s="5" t="s"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">
        <v>0</v>
      </c>
      <c r="T63" s="4">
        <v>0</v>
      </c>
      <c r="U63" s="4">
        <v>0</v>
      </c>
      <c r="V63" s="4">
        <v>0</v>
      </c>
      <c r="W63" s="3">
        <v>0</v>
      </c>
      <c r="X63" s="3"/>
      <c r="Y63" s="3"/>
      <c r="Z63" s="1"/>
      <c r="AA63" s="3"/>
      <c r="AB63" s="3"/>
      <c r="AC63" s="1"/>
      <c r="AD63" s="1"/>
    </row>
    <row r="64" spans="1:3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mergeCells count="110">
    <mergeCell ref="B61:L61"/>
    <mergeCell ref="P61:V61"/>
    <mergeCell ref="B49:L49"/>
    <mergeCell ref="P49:V49"/>
    <mergeCell ref="P48:V48"/>
    <mergeCell ref="P51:V51"/>
    <mergeCell ref="B60:L60"/>
    <mergeCell ref="P60:V60"/>
    <mergeCell ref="B57:L57"/>
    <mergeCell ref="P57:V57"/>
    <mergeCell ref="B58:L58"/>
    <mergeCell ref="P58:V58"/>
    <mergeCell ref="B59:L59"/>
    <mergeCell ref="P59:V59"/>
    <mergeCell ref="B48:L48"/>
    <mergeCell ref="B15:L15"/>
    <mergeCell ref="P15:V15"/>
    <mergeCell ref="B17:L17"/>
    <mergeCell ref="P17:V17"/>
    <mergeCell ref="B16:L16"/>
    <mergeCell ref="P16:V16"/>
    <mergeCell ref="B19:L19"/>
    <mergeCell ref="P19:V19"/>
    <mergeCell ref="B20:L20"/>
    <mergeCell ref="B46:L46"/>
    <mergeCell ref="P46:V46"/>
    <mergeCell ref="B47:L47"/>
    <mergeCell ref="P47:V47"/>
    <mergeCell ref="B56:L56"/>
    <mergeCell ref="P56:V56"/>
    <mergeCell ref="B50:L50"/>
    <mergeCell ref="P50:V50"/>
    <mergeCell ref="B51:L51"/>
    <mergeCell ref="B54:L54"/>
    <mergeCell ref="B55:L55"/>
    <mergeCell ref="B52:L52"/>
    <mergeCell ref="P52:V52"/>
    <mergeCell ref="B53:L53"/>
    <mergeCell ref="P53:V53"/>
    <mergeCell ref="B41:L41"/>
    <mergeCell ref="P41:V41"/>
    <mergeCell ref="B42:L42"/>
    <mergeCell ref="P42:V42"/>
    <mergeCell ref="B45:L45"/>
    <mergeCell ref="P45:V45"/>
    <mergeCell ref="B44:L44"/>
    <mergeCell ref="P44:V44"/>
    <mergeCell ref="B34:L34"/>
    <mergeCell ref="P34:V34"/>
    <mergeCell ref="B36:L36"/>
    <mergeCell ref="P36:V36"/>
    <mergeCell ref="B38:L38"/>
    <mergeCell ref="P38:V38"/>
    <mergeCell ref="B35:L35"/>
    <mergeCell ref="P35:V35"/>
    <mergeCell ref="B37:L37"/>
    <mergeCell ref="P37:V37"/>
    <mergeCell ref="B39:L39"/>
    <mergeCell ref="P39:V39"/>
    <mergeCell ref="B30:L30"/>
    <mergeCell ref="P30:V30"/>
    <mergeCell ref="B29:L29"/>
    <mergeCell ref="P29:V29"/>
    <mergeCell ref="B31:L31"/>
    <mergeCell ref="P31:V31"/>
    <mergeCell ref="B32:L32"/>
    <mergeCell ref="P32:V32"/>
    <mergeCell ref="B33:L33"/>
    <mergeCell ref="P33:V33"/>
    <mergeCell ref="B26:L26"/>
    <mergeCell ref="P26:V26"/>
    <mergeCell ref="B23:L23"/>
    <mergeCell ref="P23:V23"/>
    <mergeCell ref="B24:L24"/>
    <mergeCell ref="B28:L28"/>
    <mergeCell ref="P28:V28"/>
    <mergeCell ref="P24:V24"/>
    <mergeCell ref="B25:L25"/>
    <mergeCell ref="P25:V25"/>
    <mergeCell ref="B27:L27"/>
    <mergeCell ref="P27:V27"/>
    <mergeCell ref="P9:V9"/>
    <mergeCell ref="B14:L14"/>
    <mergeCell ref="P14:V14"/>
    <mergeCell ref="P12:V12"/>
    <mergeCell ref="B22:L22"/>
    <mergeCell ref="P22:V22"/>
    <mergeCell ref="P20:V20"/>
    <mergeCell ref="B10:L10"/>
    <mergeCell ref="P10:V10"/>
    <mergeCell ref="B11:L11"/>
    <mergeCell ref="P11:V11"/>
    <mergeCell ref="B12:L12"/>
    <mergeCell ref="L2:AG2"/>
    <mergeCell ref="M3:AE3"/>
    <mergeCell ref="B43:L43"/>
    <mergeCell ref="P43:V43"/>
    <mergeCell ref="AE5:AG5"/>
    <mergeCell ref="X5:AD5"/>
    <mergeCell ref="B40:L40"/>
    <mergeCell ref="P40:V40"/>
    <mergeCell ref="M5:Q5"/>
    <mergeCell ref="B21:L21"/>
    <mergeCell ref="B13:L13"/>
    <mergeCell ref="P13:V13"/>
    <mergeCell ref="B8:L8"/>
    <mergeCell ref="P8:V8"/>
    <mergeCell ref="B18:L18"/>
    <mergeCell ref="P18:V18"/>
    <mergeCell ref="B9:L9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2021-05-24T11:25:59Z</cp:lastPrinted>
  <dcterms:created xsi:type="dcterms:W3CDTF">2021-05-24T06:42:51Z</dcterms:created>
  <dcterms:modified xsi:type="dcterms:W3CDTF">2022-04-06T12:22:50Z</dcterms:modified>
  <cp:category/>
  <cp:version/>
  <cp:contentType/>
  <cp:contentStatus/>
</cp:coreProperties>
</file>