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20" windowWidth="27795" windowHeight="14625" activeTab="0"/>
  </bookViews>
  <sheets>
    <sheet name="Бюджет_1" sheetId="1" r:id="rId1"/>
  </sheets>
  <definedNames>
    <definedName name="_xlnm.Print_Titles" localSheetId="0">'Бюджет_1'!$7:$7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<sst xmlns="http://schemas.openxmlformats.org/spreadsheetml/2006/main" count="99" uniqueCount="61">
  <si>
    <t/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</si>
  <si>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</si>
  <si>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</si>
  <si>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</si>
  <si>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</si>
  <si>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</si>
  <si>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</si>
  <si>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</si>
  <si>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</si>
  <si>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</si>
  <si>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</si>
  <si>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</si>
  <si>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Общеэкономические вопросы</t>
  </si>
  <si>
    <t>НАЦИОНАЛЬНАЯ ЭКОНОМИКА</t>
  </si>
  <si>
    <t>Другие общегосударственные вопросы</t>
  </si>
  <si>
    <t>ОБЩЕГОСУДАРСТВЕННЫЕ ВОПРОСЫ</t>
  </si>
  <si>
    <t>Муниципальное учреждение "Районное управление образования и по делам молодежи"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</si>
  <si>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</si>
  <si>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Контрольно-счетный комитет Лахденпохского муниципального района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</si>
  <si>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</si>
  <si>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</si>
  <si>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</si>
  <si>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</si>
  <si>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</si>
  <si>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</si>
  <si>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Другие вопросы в области социальной политики</t>
  </si>
  <si>
    <t>Пенсионное обеспечение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</si>
  <si>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</si>
  <si>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</si>
  <si>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</si>
  <si>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</si>
  <si>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</si>
  <si>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</si>
  <si>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</si>
  <si>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</si>
  <si>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</si>
  <si>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</si>
  <si>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</si>
  <si>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</si>
  <si>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</si>
  <si>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</si>
  <si>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</si>
  <si>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Лахденпохского муниципального района</t>
  </si>
  <si>
    <t>подраздела</t>
  </si>
  <si>
    <t>раздела</t>
  </si>
  <si>
    <t>Наименование</t>
  </si>
  <si>
    <t>Код</t>
  </si>
  <si>
    <t>(тыс.рублей)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</si>
  <si>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</si>
  <si>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Информация о расходовании средств бюджета Лахденпохского муниципального района  в разрезе глав, разделов и подразделов классификации расходов бюджетов бюджетной системы Российской Федерации </t>
  </si>
  <si>
    <t>Бюджетные ассигнования  (планы)</t>
  </si>
  <si>
    <t>2021 год</t>
  </si>
  <si>
    <t>% исполнения</t>
  </si>
  <si>
    <t>Другие вопросы в области национальной экономики</t>
  </si>
  <si>
    <t>Исполнение</t>
  </si>
  <si>
    <t>ГРБС  Лахденпохского муниципального района</t>
  </si>
  <si>
    <t>ИТОГО</t>
  </si>
  <si>
    <t>2022 год</t>
  </si>
  <si>
    <t>Массовый спорт</t>
  </si>
  <si>
    <t>Прочие межбюджетные трансферты общего характера</t>
  </si>
  <si>
    <t>в 2 квартале 2021 года по сравлению с 2 кварталом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</si>
</sst>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"/>
    <numFmt numFmtId="166" formatCode="000"/>
  </numFmts>
  <fonts count="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0" fontId="3" fillId="0" borderId="1" xfId="0" applyNumberFormat="1" applyFont="1" applyFill="1" applyBorder="1" applyAlignment="1" applyProtection="1">
      <alignment/>
      <protection hidden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horizontal="center" vertical="top" wrapText="1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8" xfId="0" applyNumberFormat="1" applyFont="1" applyFill="1" applyBorder="1" applyAlignment="1" applyProtection="1">
      <alignment horizontal="center" vertical="center"/>
      <protection hidden="1"/>
    </xf>
    <xf numFmtId="166" fontId="3" fillId="0" borderId="9" xfId="0" applyNumberFormat="1" applyFont="1" applyFill="1" applyBorder="1" applyAlignment="1" applyProtection="1">
      <alignment wrapText="1"/>
      <protection hidden="1"/>
    </xf>
    <xf numFmtId="166" fontId="3" fillId="0" borderId="10" xfId="0" applyNumberFormat="1" applyFont="1" applyFill="1" applyBorder="1" applyAlignment="1" applyProtection="1">
      <alignment wrapText="1"/>
      <protection hidden="1"/>
    </xf>
    <xf numFmtId="166" fontId="3" fillId="0" borderId="11" xfId="0" applyNumberFormat="1" applyFont="1" applyFill="1" applyBorder="1" applyAlignment="1" applyProtection="1">
      <alignment wrapText="1"/>
      <protection hidden="1"/>
    </xf>
    <xf numFmtId="166" fontId="3" fillId="0" borderId="12" xfId="0" applyNumberFormat="1" applyFont="1" applyFill="1" applyBorder="1" applyAlignment="1" applyProtection="1">
      <alignment/>
      <protection hidden="1"/>
    </xf>
    <xf numFmtId="165" fontId="3" fillId="0" borderId="12" xfId="0" applyNumberFormat="1" applyFont="1" applyFill="1" applyBorder="1" applyAlignment="1" applyProtection="1">
      <alignment/>
      <protection hidden="1"/>
    </xf>
    <xf numFmtId="166" fontId="3" fillId="0" borderId="13" xfId="0" applyNumberFormat="1" applyFont="1" applyFill="1" applyBorder="1" applyAlignment="1" applyProtection="1">
      <alignment wrapText="1"/>
      <protection hidden="1"/>
    </xf>
    <xf numFmtId="166" fontId="3" fillId="0" borderId="14" xfId="0" applyNumberFormat="1" applyFont="1" applyFill="1" applyBorder="1" applyAlignment="1" applyProtection="1">
      <alignment/>
      <protection hidden="1"/>
    </xf>
    <xf numFmtId="165" fontId="3" fillId="0" borderId="14" xfId="0" applyNumberFormat="1" applyFont="1" applyFill="1" applyBorder="1" applyAlignment="1" applyProtection="1">
      <alignment/>
      <protection hidden="1"/>
    </xf>
    <xf numFmtId="166" fontId="3" fillId="0" borderId="13" xfId="0" applyNumberFormat="1" applyFont="1" applyFill="1" applyBorder="1" applyAlignment="1" applyProtection="1">
      <alignment horizontal="left" wrapText="1"/>
      <protection hidden="1"/>
    </xf>
    <xf numFmtId="166" fontId="3" fillId="0" borderId="15" xfId="0" applyNumberFormat="1" applyFont="1" applyFill="1" applyBorder="1" applyAlignment="1" applyProtection="1">
      <alignment horizontal="left" wrapText="1"/>
      <protection hidden="1"/>
    </xf>
    <xf numFmtId="166" fontId="3" fillId="0" borderId="16" xfId="0" applyNumberFormat="1" applyFont="1" applyFill="1" applyBorder="1" applyAlignment="1" applyProtection="1">
      <alignment horizontal="left" wrapText="1"/>
      <protection hidden="1"/>
    </xf>
    <xf numFmtId="166" fontId="3" fillId="0" borderId="17" xfId="0" applyNumberFormat="1" applyFont="1" applyFill="1" applyBorder="1" applyAlignment="1" applyProtection="1">
      <alignment wrapText="1"/>
      <protection hidden="1"/>
    </xf>
    <xf numFmtId="166" fontId="3" fillId="0" borderId="18" xfId="0" applyNumberFormat="1" applyFont="1" applyFill="1" applyBorder="1" applyAlignment="1" applyProtection="1">
      <alignment wrapText="1"/>
      <protection hidden="1"/>
    </xf>
    <xf numFmtId="166" fontId="3" fillId="0" borderId="19" xfId="0" applyNumberFormat="1" applyFont="1" applyFill="1" applyBorder="1" applyAlignment="1" applyProtection="1">
      <alignment/>
      <protection hidden="1"/>
    </xf>
    <xf numFmtId="165" fontId="3" fillId="0" borderId="19" xfId="0" applyNumberFormat="1" applyFont="1" applyFill="1" applyBorder="1" applyAlignment="1" applyProtection="1">
      <alignment/>
      <protection hidden="1"/>
    </xf>
    <xf numFmtId="0" fontId="3" fillId="0" borderId="7" xfId="0" applyNumberFormat="1" applyFont="1" applyFill="1" applyBorder="1" applyAlignment="1" applyProtection="1">
      <alignment/>
      <protection hidden="1"/>
    </xf>
    <xf numFmtId="0" fontId="3" fillId="0" borderId="8" xfId="0" applyNumberFormat="1" applyFont="1" applyFill="1" applyBorder="1" applyAlignment="1" applyProtection="1">
      <alignment/>
      <protection hidden="1"/>
    </xf>
    <xf numFmtId="4" fontId="4" fillId="0" borderId="20" xfId="0" applyNumberFormat="1" applyFont="1" applyBorder="1"/>
    <xf numFmtId="4" fontId="4" fillId="0" borderId="20" xfId="0" applyNumberFormat="1" applyFont="1" applyFill="1" applyBorder="1" applyAlignment="1" applyProtection="1">
      <alignment/>
      <protection hidden="1"/>
    </xf>
    <xf numFmtId="4" fontId="4" fillId="0" borderId="21" xfId="0" applyNumberFormat="1" applyFont="1" applyBorder="1"/>
    <xf numFmtId="4" fontId="4" fillId="0" borderId="21" xfId="0" applyNumberFormat="1" applyFont="1" applyFill="1" applyBorder="1" applyAlignment="1" applyProtection="1">
      <alignment/>
      <protection hidden="1"/>
    </xf>
    <xf numFmtId="4" fontId="4" fillId="0" borderId="21" xfId="0" applyNumberFormat="1" applyFont="1" applyFill="1" applyBorder="1" applyAlignment="1" applyProtection="1">
      <alignment horizontal="right"/>
      <protection hidden="1"/>
    </xf>
    <xf numFmtId="164" fontId="4" fillId="0" borderId="21" xfId="0" applyNumberFormat="1" applyFont="1" applyFill="1" applyBorder="1" applyAlignment="1" applyProtection="1">
      <alignment/>
      <protection hidden="1"/>
    </xf>
    <xf numFmtId="4" fontId="4" fillId="0" borderId="22" xfId="0" applyNumberFormat="1" applyFont="1" applyBorder="1"/>
    <xf numFmtId="4" fontId="4" fillId="0" borderId="22" xfId="0" applyNumberFormat="1" applyFont="1" applyFill="1" applyBorder="1" applyAlignment="1" applyProtection="1">
      <alignment/>
      <protection hidden="1"/>
    </xf>
    <xf numFmtId="4" fontId="4" fillId="0" borderId="23" xfId="0" applyNumberFormat="1" applyFont="1" applyBorder="1"/>
    <xf numFmtId="4" fontId="4" fillId="0" borderId="23" xfId="0" applyNumberFormat="1" applyFont="1" applyFill="1" applyBorder="1" applyAlignment="1" applyProtection="1">
      <alignment/>
      <protection hidden="1"/>
    </xf>
    <xf numFmtId="0" fontId="0" fillId="0" borderId="0" xfId="0" applyFont="1" applyProtection="1">
      <protection hidden="1"/>
    </xf>
    <xf numFmtId="0" fontId="4" fillId="0" borderId="0" xfId="0" applyNumberFormat="1" applyFont="1" applyFill="1" applyAlignment="1" applyProtection="1">
      <alignment horizontal="right" vertical="top" wrapText="1"/>
      <protection hidden="1"/>
    </xf>
    <xf numFmtId="0" fontId="0" fillId="0" borderId="0" xfId="0" applyFont="1"/>
    <xf numFmtId="0" fontId="2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2" fillId="0" borderId="24" xfId="0" applyNumberFormat="1" applyFont="1" applyFill="1" applyBorder="1" applyAlignment="1" applyProtection="1">
      <alignment horizontal="centerContinuous"/>
      <protection hidden="1"/>
    </xf>
    <xf numFmtId="0" fontId="2" fillId="0" borderId="25" xfId="0" applyNumberFormat="1" applyFont="1" applyFill="1" applyBorder="1" applyAlignment="1" applyProtection="1">
      <alignment horizontal="centerContinuous"/>
      <protection hidden="1"/>
    </xf>
    <xf numFmtId="0" fontId="2" fillId="0" borderId="26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27" xfId="0" applyNumberFormat="1" applyFont="1" applyFill="1" applyBorder="1" applyAlignment="1" applyProtection="1">
      <alignment horizontal="centerContinuous" vertical="top"/>
      <protection hidden="1"/>
    </xf>
    <xf numFmtId="0" fontId="2" fillId="0" borderId="0" xfId="0" applyNumberFormat="1" applyFont="1" applyFill="1" applyBorder="1" applyAlignment="1" applyProtection="1">
      <alignment horizontal="centerContinuous" vertical="top"/>
      <protection hidden="1"/>
    </xf>
    <xf numFmtId="0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7" xfId="0" applyNumberFormat="1" applyFont="1" applyFill="1" applyBorder="1" applyAlignment="1" applyProtection="1">
      <alignment horizontal="centerContinuous"/>
      <protection hidden="1"/>
    </xf>
    <xf numFmtId="0" fontId="2" fillId="0" borderId="7" xfId="0" applyNumberFormat="1" applyFont="1" applyFill="1" applyBorder="1" applyAlignment="1" applyProtection="1">
      <alignment horizontal="centerContinuous"/>
      <protection hidden="1"/>
    </xf>
    <xf numFmtId="0" fontId="2" fillId="0" borderId="27" xfId="0" applyNumberFormat="1" applyFont="1" applyFill="1" applyBorder="1" applyAlignment="1" applyProtection="1">
      <alignment horizontal="center"/>
      <protection hidden="1"/>
    </xf>
    <xf numFmtId="0" fontId="2" fillId="0" borderId="28" xfId="0" applyNumberFormat="1" applyFont="1" applyFill="1" applyBorder="1" applyAlignment="1" applyProtection="1">
      <alignment horizontal="center"/>
      <protection hidden="1"/>
    </xf>
    <xf numFmtId="0" fontId="2" fillId="0" borderId="29" xfId="0" applyNumberFormat="1" applyFont="1" applyFill="1" applyBorder="1" applyAlignment="1" applyProtection="1">
      <alignment horizontal="center"/>
      <protection hidden="1"/>
    </xf>
    <xf numFmtId="0" fontId="2" fillId="0" borderId="6" xfId="0" applyNumberFormat="1" applyFont="1" applyFill="1" applyBorder="1" applyAlignment="1" applyProtection="1">
      <alignment horizont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Font="1"/>
    <xf numFmtId="164" fontId="4" fillId="0" borderId="21" xfId="20" applyNumberFormat="1" applyFont="1" applyFill="1" applyBorder="1" applyAlignment="1" applyProtection="1">
      <alignment/>
      <protection hidden="1"/>
    </xf>
    <xf numFmtId="1" fontId="2" fillId="0" borderId="0" xfId="0" applyNumberFormat="1" applyFont="1" applyFill="1" applyAlignment="1" applyProtection="1">
      <alignment/>
      <protection hidden="1"/>
    </xf>
    <xf numFmtId="4" fontId="4" fillId="0" borderId="30" xfId="0" applyNumberFormat="1" applyFont="1" applyBorder="1"/>
    <xf numFmtId="4" fontId="4" fillId="0" borderId="31" xfId="0" applyNumberFormat="1" applyFont="1" applyBorder="1"/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showGridLines="0" tabSelected="1" workbookViewId="0" topLeftCell="A1">
      <selection activeCell="Y8" sqref="Y8"/>
    </sheetView>
  </sheetViews>
  <sheetFormatPr defaultColWidth="9.140625" defaultRowHeight="12.75"/>
  <cols>
    <col min="1" max="1" width="1.1484375" style="51" customWidth="1"/>
    <col min="2" max="2" width="0.85546875" style="51" customWidth="1"/>
    <col min="3" max="3" width="0.71875" style="51" customWidth="1"/>
    <col min="4" max="7" width="0.5625" style="51" customWidth="1"/>
    <col min="8" max="9" width="0.71875" style="51" customWidth="1"/>
    <col min="10" max="10" width="0.5625" style="51" customWidth="1"/>
    <col min="11" max="11" width="32.57421875" style="51" customWidth="1"/>
    <col min="12" max="12" width="10.421875" style="51" customWidth="1"/>
    <col min="13" max="13" width="8.00390625" style="51" customWidth="1"/>
    <col min="14" max="14" width="7.00390625" style="51" customWidth="1"/>
    <col min="15" max="15" width="15.8515625" style="51" customWidth="1"/>
    <col min="16" max="16" width="14.8515625" style="51" customWidth="1"/>
    <col min="17" max="17" width="13.7109375" style="51" customWidth="1"/>
    <col min="18" max="18" width="15.00390625" style="51" customWidth="1"/>
    <col min="19" max="19" width="13.28125" style="51" customWidth="1"/>
    <col min="20" max="20" width="13.8515625" style="51" customWidth="1"/>
    <col min="21" max="243" width="9.140625" style="51" customWidth="1"/>
    <col min="244" max="16384" width="9.140625" style="51" customWidth="1"/>
  </cols>
  <sheetData>
    <row r="1" spans="1:17" ht="12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50" t="s">
        <v>48</v>
      </c>
      <c r="L1" s="50"/>
      <c r="M1" s="50"/>
      <c r="N1" s="50"/>
      <c r="O1" s="49"/>
      <c r="P1" s="49"/>
      <c r="Q1" s="49"/>
    </row>
    <row r="2" spans="1:20" ht="26.25" customHeight="1">
      <c r="A2" s="14" t="s">
        <v>49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7.25" customHeight="1">
      <c r="A3" s="15" t="s">
        <v>60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8" customHeight="1" thickBot="1">
      <c r="A4" s="52"/>
      <c r="B4" s="52"/>
      <c r="C4" s="52"/>
      <c r="D4" s="52"/>
      <c r="E4" s="52"/>
      <c r="F4" s="52"/>
      <c r="G4" s="52"/>
      <c r="H4" s="52"/>
      <c r="I4" s="52"/>
      <c r="J4" s="53"/>
      <c r="K4" s="52"/>
      <c r="L4" s="52"/>
      <c r="M4" s="52"/>
      <c r="N4" s="52"/>
      <c r="O4" s="49"/>
      <c r="P4" s="49"/>
      <c r="Q4" s="49"/>
      <c r="T4" s="3" t="s">
        <v>47</v>
      </c>
    </row>
    <row r="5" spans="1:20" ht="18" customHeight="1" thickBo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6" t="s">
        <v>46</v>
      </c>
      <c r="M5" s="57"/>
      <c r="N5" s="58"/>
      <c r="O5" s="19" t="s">
        <v>51</v>
      </c>
      <c r="P5" s="20"/>
      <c r="Q5" s="21"/>
      <c r="R5" s="16" t="s">
        <v>57</v>
      </c>
      <c r="S5" s="17"/>
      <c r="T5" s="18"/>
    </row>
    <row r="6" spans="1:20" ht="71.25" customHeight="1" thickBot="1">
      <c r="A6" s="59"/>
      <c r="B6" s="60" t="s">
        <v>45</v>
      </c>
      <c r="C6" s="60"/>
      <c r="D6" s="60"/>
      <c r="E6" s="60"/>
      <c r="F6" s="60"/>
      <c r="G6" s="60"/>
      <c r="H6" s="60"/>
      <c r="I6" s="60"/>
      <c r="J6" s="60"/>
      <c r="K6" s="60"/>
      <c r="L6" s="12" t="s">
        <v>55</v>
      </c>
      <c r="M6" s="61" t="s">
        <v>44</v>
      </c>
      <c r="N6" s="11" t="s">
        <v>43</v>
      </c>
      <c r="O6" s="13" t="s">
        <v>50</v>
      </c>
      <c r="P6" s="10" t="s">
        <v>54</v>
      </c>
      <c r="Q6" s="11" t="s">
        <v>52</v>
      </c>
      <c r="R6" s="7" t="s">
        <v>50</v>
      </c>
      <c r="S6" s="8" t="s">
        <v>54</v>
      </c>
      <c r="T6" s="9" t="s">
        <v>52</v>
      </c>
    </row>
    <row r="7" spans="1:20" ht="12.75" customHeight="1" thickBot="1">
      <c r="A7" s="62"/>
      <c r="B7" s="63">
        <v>1</v>
      </c>
      <c r="C7" s="63"/>
      <c r="D7" s="63"/>
      <c r="E7" s="63"/>
      <c r="F7" s="63"/>
      <c r="G7" s="63"/>
      <c r="H7" s="63"/>
      <c r="I7" s="63"/>
      <c r="J7" s="63"/>
      <c r="K7" s="63"/>
      <c r="L7" s="64">
        <v>2</v>
      </c>
      <c r="M7" s="65">
        <v>3</v>
      </c>
      <c r="N7" s="66">
        <v>4</v>
      </c>
      <c r="O7" s="67">
        <v>5</v>
      </c>
      <c r="P7" s="10">
        <v>6</v>
      </c>
      <c r="Q7" s="68">
        <v>7</v>
      </c>
      <c r="R7" s="4">
        <v>8</v>
      </c>
      <c r="S7" s="6">
        <v>9</v>
      </c>
      <c r="T7" s="5">
        <v>10</v>
      </c>
    </row>
    <row r="8" spans="1:21" ht="21.75" customHeight="1">
      <c r="A8" s="23" t="s">
        <v>42</v>
      </c>
      <c r="B8" s="23"/>
      <c r="C8" s="23"/>
      <c r="D8" s="23"/>
      <c r="E8" s="23"/>
      <c r="F8" s="23"/>
      <c r="G8" s="23"/>
      <c r="H8" s="23"/>
      <c r="I8" s="23"/>
      <c r="J8" s="23"/>
      <c r="K8" s="24"/>
      <c r="L8" s="25">
        <v>31</v>
      </c>
      <c r="M8" s="26" t="s">
        <v>0</v>
      </c>
      <c r="N8" s="26" t="s">
        <v>0</v>
      </c>
      <c r="O8" s="39">
        <f>O9+O14+O16+O18+O22+O26+O28+O30+O36+O38+O40+O34</f>
        <v>141096.94</v>
      </c>
      <c r="P8" s="39">
        <f>P9+P14+P16+P18+P22+P26+P28+P30+P36+P38+P40+P34</f>
        <v>62647.25</v>
      </c>
      <c r="Q8" s="40">
        <f aca="true" t="shared" si="0" ref="Q8:Q20">P8*100/O8</f>
        <v>44.40014786996798</v>
      </c>
      <c r="R8" s="39">
        <f>R9+R14+R16+R18+R22+R26+R28+R30+R36+R38+R40+R34</f>
        <v>162904.02</v>
      </c>
      <c r="S8" s="39">
        <f>S9+S14+S16+S18+S22+S26+S28+S30+S36+S38+S40+S34</f>
        <v>43655.670000000006</v>
      </c>
      <c r="T8" s="72">
        <f aca="true" t="shared" si="1" ref="T8:T9">S8*100/R8</f>
        <v>26.79839945017932</v>
      </c>
      <c r="U8" s="69"/>
    </row>
    <row r="9" spans="1:20" ht="16.5" customHeight="1">
      <c r="A9" s="22" t="s">
        <v>15</v>
      </c>
      <c r="B9" s="22"/>
      <c r="C9" s="22"/>
      <c r="D9" s="22"/>
      <c r="E9" s="22"/>
      <c r="F9" s="22"/>
      <c r="G9" s="22"/>
      <c r="H9" s="22"/>
      <c r="I9" s="22"/>
      <c r="J9" s="22"/>
      <c r="K9" s="27"/>
      <c r="L9" s="28">
        <v>31</v>
      </c>
      <c r="M9" s="29">
        <v>1</v>
      </c>
      <c r="N9" s="29" t="s">
        <v>0</v>
      </c>
      <c r="O9" s="41">
        <f>SUM(O10:O13)</f>
        <v>56250</v>
      </c>
      <c r="P9" s="41">
        <f>SUM(P10:P13)</f>
        <v>21818.260000000002</v>
      </c>
      <c r="Q9" s="42">
        <f t="shared" si="0"/>
        <v>38.788017777777775</v>
      </c>
      <c r="R9" s="41">
        <f>SUM(R10:R13)</f>
        <v>54788.869999999995</v>
      </c>
      <c r="S9" s="41">
        <f>SUM(S10:S13)</f>
        <v>22135.78</v>
      </c>
      <c r="T9" s="73">
        <f t="shared" si="1"/>
        <v>40.40196485162041</v>
      </c>
    </row>
    <row r="10" spans="1:20" ht="46.5" customHeight="1">
      <c r="A10" s="22" t="s">
        <v>41</v>
      </c>
      <c r="B10" s="22"/>
      <c r="C10" s="22"/>
      <c r="D10" s="22"/>
      <c r="E10" s="22"/>
      <c r="F10" s="22"/>
      <c r="G10" s="22"/>
      <c r="H10" s="22"/>
      <c r="I10" s="22"/>
      <c r="J10" s="22"/>
      <c r="K10" s="27"/>
      <c r="L10" s="28">
        <v>31</v>
      </c>
      <c r="M10" s="29">
        <v>1</v>
      </c>
      <c r="N10" s="29">
        <v>4</v>
      </c>
      <c r="O10" s="41">
        <v>26129.13</v>
      </c>
      <c r="P10" s="41">
        <v>11050.53</v>
      </c>
      <c r="Q10" s="42">
        <f t="shared" si="0"/>
        <v>42.2919936484682</v>
      </c>
      <c r="R10" s="70">
        <v>27558.75</v>
      </c>
      <c r="S10" s="44">
        <v>10807.98</v>
      </c>
      <c r="T10" s="73">
        <f>S10*100/R10</f>
        <v>39.2179616274323</v>
      </c>
    </row>
    <row r="11" spans="1:20" ht="16.5" customHeight="1">
      <c r="A11" s="22" t="s">
        <v>40</v>
      </c>
      <c r="B11" s="22"/>
      <c r="C11" s="22"/>
      <c r="D11" s="22"/>
      <c r="E11" s="22"/>
      <c r="F11" s="22"/>
      <c r="G11" s="22"/>
      <c r="H11" s="22"/>
      <c r="I11" s="22"/>
      <c r="J11" s="22"/>
      <c r="K11" s="27"/>
      <c r="L11" s="28">
        <v>31</v>
      </c>
      <c r="M11" s="29">
        <v>1</v>
      </c>
      <c r="N11" s="29">
        <v>5</v>
      </c>
      <c r="O11" s="41">
        <v>3.4</v>
      </c>
      <c r="P11" s="41">
        <v>0</v>
      </c>
      <c r="Q11" s="42">
        <f t="shared" si="0"/>
        <v>0</v>
      </c>
      <c r="R11" s="70">
        <v>11.6</v>
      </c>
      <c r="S11" s="70">
        <v>0</v>
      </c>
      <c r="T11" s="73">
        <f aca="true" t="shared" si="2" ref="T11:T64">S11*100/R11</f>
        <v>0</v>
      </c>
    </row>
    <row r="12" spans="1:22" ht="16.5" customHeight="1">
      <c r="A12" s="22" t="s">
        <v>39</v>
      </c>
      <c r="B12" s="22"/>
      <c r="C12" s="22"/>
      <c r="D12" s="22"/>
      <c r="E12" s="22"/>
      <c r="F12" s="22"/>
      <c r="G12" s="22"/>
      <c r="H12" s="22"/>
      <c r="I12" s="22"/>
      <c r="J12" s="22"/>
      <c r="K12" s="27"/>
      <c r="L12" s="28">
        <v>31</v>
      </c>
      <c r="M12" s="29">
        <v>1</v>
      </c>
      <c r="N12" s="29">
        <v>11</v>
      </c>
      <c r="O12" s="41">
        <v>550</v>
      </c>
      <c r="P12" s="41">
        <v>0</v>
      </c>
      <c r="Q12" s="42">
        <f t="shared" si="0"/>
        <v>0</v>
      </c>
      <c r="R12" s="70">
        <v>550</v>
      </c>
      <c r="S12" s="70">
        <v>0</v>
      </c>
      <c r="T12" s="73">
        <f t="shared" si="2"/>
        <v>0</v>
      </c>
      <c r="V12" s="2"/>
    </row>
    <row r="13" spans="1:20" ht="16.5" customHeight="1">
      <c r="A13" s="22" t="s">
        <v>14</v>
      </c>
      <c r="B13" s="22"/>
      <c r="C13" s="22"/>
      <c r="D13" s="22"/>
      <c r="E13" s="22"/>
      <c r="F13" s="22"/>
      <c r="G13" s="22"/>
      <c r="H13" s="22"/>
      <c r="I13" s="22"/>
      <c r="J13" s="22"/>
      <c r="K13" s="27"/>
      <c r="L13" s="28">
        <v>31</v>
      </c>
      <c r="M13" s="29">
        <v>1</v>
      </c>
      <c r="N13" s="29">
        <v>13</v>
      </c>
      <c r="O13" s="41">
        <v>29567.47</v>
      </c>
      <c r="P13" s="41">
        <v>10767.73</v>
      </c>
      <c r="Q13" s="42">
        <f t="shared" si="0"/>
        <v>36.41748854399785</v>
      </c>
      <c r="R13" s="70">
        <v>26668.52</v>
      </c>
      <c r="S13" s="44">
        <v>11327.8</v>
      </c>
      <c r="T13" s="73">
        <f t="shared" si="2"/>
        <v>42.476297897296135</v>
      </c>
    </row>
    <row r="14" spans="1:20" ht="16.5" customHeight="1">
      <c r="A14" s="22" t="s">
        <v>38</v>
      </c>
      <c r="B14" s="22"/>
      <c r="C14" s="22"/>
      <c r="D14" s="22"/>
      <c r="E14" s="22"/>
      <c r="F14" s="22"/>
      <c r="G14" s="22"/>
      <c r="H14" s="22"/>
      <c r="I14" s="22"/>
      <c r="J14" s="22"/>
      <c r="K14" s="27"/>
      <c r="L14" s="28">
        <v>31</v>
      </c>
      <c r="M14" s="29">
        <v>2</v>
      </c>
      <c r="N14" s="29" t="s">
        <v>0</v>
      </c>
      <c r="O14" s="41">
        <f>O15</f>
        <v>892.9</v>
      </c>
      <c r="P14" s="41">
        <f>P15</f>
        <v>419.56</v>
      </c>
      <c r="Q14" s="42">
        <f t="shared" si="0"/>
        <v>46.98846455370143</v>
      </c>
      <c r="R14" s="41">
        <f>R15</f>
        <v>944.8</v>
      </c>
      <c r="S14" s="41">
        <f>S15</f>
        <v>441.16</v>
      </c>
      <c r="T14" s="73">
        <f t="shared" si="2"/>
        <v>46.693480101608806</v>
      </c>
    </row>
    <row r="15" spans="1:20" ht="16.5" customHeight="1">
      <c r="A15" s="22" t="s">
        <v>37</v>
      </c>
      <c r="B15" s="22"/>
      <c r="C15" s="22"/>
      <c r="D15" s="22"/>
      <c r="E15" s="22"/>
      <c r="F15" s="22"/>
      <c r="G15" s="22"/>
      <c r="H15" s="22"/>
      <c r="I15" s="22"/>
      <c r="J15" s="22"/>
      <c r="K15" s="27"/>
      <c r="L15" s="28">
        <v>31</v>
      </c>
      <c r="M15" s="29">
        <v>2</v>
      </c>
      <c r="N15" s="29">
        <v>3</v>
      </c>
      <c r="O15" s="41">
        <v>892.9</v>
      </c>
      <c r="P15" s="41">
        <v>419.56</v>
      </c>
      <c r="Q15" s="42">
        <f t="shared" si="0"/>
        <v>46.98846455370143</v>
      </c>
      <c r="R15" s="70">
        <v>944.8</v>
      </c>
      <c r="S15" s="44">
        <v>441.16</v>
      </c>
      <c r="T15" s="73">
        <f t="shared" si="2"/>
        <v>46.693480101608806</v>
      </c>
    </row>
    <row r="16" spans="1:20" ht="21.75" customHeight="1">
      <c r="A16" s="22" t="s">
        <v>36</v>
      </c>
      <c r="B16" s="22"/>
      <c r="C16" s="22"/>
      <c r="D16" s="22"/>
      <c r="E16" s="22"/>
      <c r="F16" s="22"/>
      <c r="G16" s="22"/>
      <c r="H16" s="22"/>
      <c r="I16" s="22"/>
      <c r="J16" s="22"/>
      <c r="K16" s="27"/>
      <c r="L16" s="28">
        <v>31</v>
      </c>
      <c r="M16" s="29">
        <v>3</v>
      </c>
      <c r="N16" s="29" t="s">
        <v>0</v>
      </c>
      <c r="O16" s="41">
        <f>O17</f>
        <v>90</v>
      </c>
      <c r="P16" s="41">
        <f>P17</f>
        <v>0</v>
      </c>
      <c r="Q16" s="42">
        <f t="shared" si="0"/>
        <v>0</v>
      </c>
      <c r="R16" s="41">
        <f>R17</f>
        <v>0</v>
      </c>
      <c r="S16" s="41">
        <f>S17</f>
        <v>0</v>
      </c>
      <c r="T16" s="73">
        <v>0</v>
      </c>
    </row>
    <row r="17" spans="1:20" ht="33.75" customHeight="1">
      <c r="A17" s="22" t="s">
        <v>35</v>
      </c>
      <c r="B17" s="22"/>
      <c r="C17" s="22"/>
      <c r="D17" s="22"/>
      <c r="E17" s="22"/>
      <c r="F17" s="22"/>
      <c r="G17" s="22"/>
      <c r="H17" s="22"/>
      <c r="I17" s="22"/>
      <c r="J17" s="22"/>
      <c r="K17" s="27"/>
      <c r="L17" s="28">
        <v>31</v>
      </c>
      <c r="M17" s="29">
        <v>3</v>
      </c>
      <c r="N17" s="29">
        <v>9</v>
      </c>
      <c r="O17" s="41">
        <v>90</v>
      </c>
      <c r="P17" s="41">
        <v>0</v>
      </c>
      <c r="Q17" s="42">
        <f t="shared" si="0"/>
        <v>0</v>
      </c>
      <c r="R17" s="41">
        <v>0</v>
      </c>
      <c r="S17" s="41">
        <v>0</v>
      </c>
      <c r="T17" s="73">
        <v>0</v>
      </c>
    </row>
    <row r="18" spans="1:20" ht="16.5" customHeight="1">
      <c r="A18" s="22" t="s">
        <v>13</v>
      </c>
      <c r="B18" s="22"/>
      <c r="C18" s="22"/>
      <c r="D18" s="22"/>
      <c r="E18" s="22"/>
      <c r="F18" s="22"/>
      <c r="G18" s="22"/>
      <c r="H18" s="22"/>
      <c r="I18" s="22"/>
      <c r="J18" s="22"/>
      <c r="K18" s="27"/>
      <c r="L18" s="28">
        <v>31</v>
      </c>
      <c r="M18" s="29">
        <v>4</v>
      </c>
      <c r="N18" s="29" t="s">
        <v>0</v>
      </c>
      <c r="O18" s="41">
        <f>O19+O20+O21</f>
        <v>3080.57</v>
      </c>
      <c r="P18" s="41">
        <f>P19+P20+P21</f>
        <v>2500</v>
      </c>
      <c r="Q18" s="42">
        <f t="shared" si="0"/>
        <v>81.15381244380099</v>
      </c>
      <c r="R18" s="41">
        <f>SUM(R19:R21)</f>
        <v>12567.11</v>
      </c>
      <c r="S18" s="41">
        <f>SUM(S19:S21)</f>
        <v>4894.11</v>
      </c>
      <c r="T18" s="73">
        <f t="shared" si="2"/>
        <v>38.94379853442835</v>
      </c>
    </row>
    <row r="19" spans="1:20" ht="16.5" customHeight="1">
      <c r="A19" s="22" t="s">
        <v>34</v>
      </c>
      <c r="B19" s="22"/>
      <c r="C19" s="22"/>
      <c r="D19" s="22"/>
      <c r="E19" s="22"/>
      <c r="F19" s="22"/>
      <c r="G19" s="22"/>
      <c r="H19" s="22"/>
      <c r="I19" s="22"/>
      <c r="J19" s="22"/>
      <c r="K19" s="27"/>
      <c r="L19" s="28">
        <v>31</v>
      </c>
      <c r="M19" s="29">
        <v>4</v>
      </c>
      <c r="N19" s="29">
        <v>5</v>
      </c>
      <c r="O19" s="41">
        <v>211</v>
      </c>
      <c r="P19" s="41">
        <v>0</v>
      </c>
      <c r="Q19" s="42">
        <f t="shared" si="0"/>
        <v>0</v>
      </c>
      <c r="R19" s="70">
        <v>928.2</v>
      </c>
      <c r="S19" s="70">
        <v>0</v>
      </c>
      <c r="T19" s="73">
        <f t="shared" si="2"/>
        <v>0</v>
      </c>
    </row>
    <row r="20" spans="1:20" ht="16.5" customHeight="1">
      <c r="A20" s="22" t="s">
        <v>33</v>
      </c>
      <c r="B20" s="22"/>
      <c r="C20" s="22"/>
      <c r="D20" s="22"/>
      <c r="E20" s="22"/>
      <c r="F20" s="22"/>
      <c r="G20" s="22"/>
      <c r="H20" s="22"/>
      <c r="I20" s="22"/>
      <c r="J20" s="22"/>
      <c r="K20" s="27"/>
      <c r="L20" s="28">
        <v>31</v>
      </c>
      <c r="M20" s="29">
        <v>4</v>
      </c>
      <c r="N20" s="29">
        <v>9</v>
      </c>
      <c r="O20" s="41">
        <v>2719.57</v>
      </c>
      <c r="P20" s="41">
        <v>2500</v>
      </c>
      <c r="Q20" s="42">
        <f t="shared" si="0"/>
        <v>91.92629717197939</v>
      </c>
      <c r="R20" s="70">
        <v>6744.8</v>
      </c>
      <c r="S20" s="70">
        <v>0</v>
      </c>
      <c r="T20" s="73">
        <f t="shared" si="2"/>
        <v>0</v>
      </c>
    </row>
    <row r="21" spans="1:20" ht="16.5" customHeight="1">
      <c r="A21" s="22" t="s">
        <v>53</v>
      </c>
      <c r="B21" s="22"/>
      <c r="C21" s="22"/>
      <c r="D21" s="22"/>
      <c r="E21" s="22"/>
      <c r="F21" s="22"/>
      <c r="G21" s="22"/>
      <c r="H21" s="22"/>
      <c r="I21" s="22"/>
      <c r="J21" s="22"/>
      <c r="K21" s="27"/>
      <c r="L21" s="28">
        <v>31</v>
      </c>
      <c r="M21" s="29">
        <v>4</v>
      </c>
      <c r="N21" s="29">
        <v>12</v>
      </c>
      <c r="O21" s="41">
        <v>150</v>
      </c>
      <c r="P21" s="41">
        <v>0</v>
      </c>
      <c r="Q21" s="42">
        <v>0</v>
      </c>
      <c r="R21" s="70">
        <v>4894.11</v>
      </c>
      <c r="S21" s="70">
        <v>4894.11</v>
      </c>
      <c r="T21" s="73">
        <f t="shared" si="2"/>
        <v>100</v>
      </c>
    </row>
    <row r="22" spans="1:20" ht="16.5" customHeight="1">
      <c r="A22" s="22" t="s">
        <v>32</v>
      </c>
      <c r="B22" s="22"/>
      <c r="C22" s="22"/>
      <c r="D22" s="22"/>
      <c r="E22" s="22"/>
      <c r="F22" s="22"/>
      <c r="G22" s="22"/>
      <c r="H22" s="22"/>
      <c r="I22" s="22"/>
      <c r="J22" s="22"/>
      <c r="K22" s="27"/>
      <c r="L22" s="28">
        <v>31</v>
      </c>
      <c r="M22" s="29">
        <v>5</v>
      </c>
      <c r="N22" s="29" t="s">
        <v>0</v>
      </c>
      <c r="O22" s="41">
        <f>O23+O24+O25</f>
        <v>52503.25</v>
      </c>
      <c r="P22" s="41">
        <f>P23+P24+P25</f>
        <v>29196.2</v>
      </c>
      <c r="Q22" s="42">
        <f aca="true" t="shared" si="3" ref="Q22:Q56">P22*100/O22</f>
        <v>55.60836710108422</v>
      </c>
      <c r="R22" s="41">
        <f>SUM(R23:R25)</f>
        <v>43817.99</v>
      </c>
      <c r="S22" s="41">
        <f>SUM(S23:S25)</f>
        <v>929.89</v>
      </c>
      <c r="T22" s="73">
        <f t="shared" si="2"/>
        <v>2.1221648916346916</v>
      </c>
    </row>
    <row r="23" spans="1:20" ht="16.5" customHeight="1">
      <c r="A23" s="22" t="s">
        <v>31</v>
      </c>
      <c r="B23" s="22"/>
      <c r="C23" s="22"/>
      <c r="D23" s="22"/>
      <c r="E23" s="22"/>
      <c r="F23" s="22"/>
      <c r="G23" s="22"/>
      <c r="H23" s="22"/>
      <c r="I23" s="22"/>
      <c r="J23" s="22"/>
      <c r="K23" s="27"/>
      <c r="L23" s="28">
        <v>31</v>
      </c>
      <c r="M23" s="29">
        <v>5</v>
      </c>
      <c r="N23" s="29">
        <v>1</v>
      </c>
      <c r="O23" s="41">
        <v>50317</v>
      </c>
      <c r="P23" s="41">
        <v>28736.38</v>
      </c>
      <c r="Q23" s="42">
        <f t="shared" si="3"/>
        <v>57.110678299580655</v>
      </c>
      <c r="R23" s="70">
        <v>38638.2</v>
      </c>
      <c r="S23" s="70">
        <v>6.3</v>
      </c>
      <c r="T23" s="73">
        <f t="shared" si="2"/>
        <v>0.01630510738077861</v>
      </c>
    </row>
    <row r="24" spans="1:20" ht="16.5" customHeight="1">
      <c r="A24" s="22" t="s">
        <v>30</v>
      </c>
      <c r="B24" s="22"/>
      <c r="C24" s="22"/>
      <c r="D24" s="22"/>
      <c r="E24" s="22"/>
      <c r="F24" s="22"/>
      <c r="G24" s="22"/>
      <c r="H24" s="22"/>
      <c r="I24" s="22"/>
      <c r="J24" s="22"/>
      <c r="K24" s="27"/>
      <c r="L24" s="28">
        <v>31</v>
      </c>
      <c r="M24" s="29">
        <v>5</v>
      </c>
      <c r="N24" s="29">
        <v>2</v>
      </c>
      <c r="O24" s="41">
        <v>1500</v>
      </c>
      <c r="P24" s="41">
        <v>250.22</v>
      </c>
      <c r="Q24" s="42">
        <f t="shared" si="3"/>
        <v>16.681333333333335</v>
      </c>
      <c r="R24" s="70">
        <v>3498.04</v>
      </c>
      <c r="S24" s="70">
        <v>860.14</v>
      </c>
      <c r="T24" s="73">
        <f t="shared" si="2"/>
        <v>24.58919852260123</v>
      </c>
    </row>
    <row r="25" spans="1:20" ht="16.5" customHeight="1">
      <c r="A25" s="22" t="s">
        <v>29</v>
      </c>
      <c r="B25" s="22"/>
      <c r="C25" s="22"/>
      <c r="D25" s="22"/>
      <c r="E25" s="22"/>
      <c r="F25" s="22"/>
      <c r="G25" s="22"/>
      <c r="H25" s="22"/>
      <c r="I25" s="22"/>
      <c r="J25" s="22"/>
      <c r="K25" s="27"/>
      <c r="L25" s="28">
        <v>31</v>
      </c>
      <c r="M25" s="29">
        <v>5</v>
      </c>
      <c r="N25" s="29">
        <v>3</v>
      </c>
      <c r="O25" s="41">
        <v>686.25</v>
      </c>
      <c r="P25" s="41">
        <v>209.6</v>
      </c>
      <c r="Q25" s="42">
        <f t="shared" si="3"/>
        <v>30.54280510018215</v>
      </c>
      <c r="R25" s="70">
        <v>1681.75</v>
      </c>
      <c r="S25" s="44">
        <v>63.45</v>
      </c>
      <c r="T25" s="73">
        <f t="shared" si="2"/>
        <v>3.7728556563103908</v>
      </c>
    </row>
    <row r="26" spans="1:20" ht="16.5" customHeight="1">
      <c r="A26" s="22" t="s">
        <v>11</v>
      </c>
      <c r="B26" s="22"/>
      <c r="C26" s="22"/>
      <c r="D26" s="22"/>
      <c r="E26" s="22"/>
      <c r="F26" s="22"/>
      <c r="G26" s="22"/>
      <c r="H26" s="22"/>
      <c r="I26" s="22"/>
      <c r="J26" s="22"/>
      <c r="K26" s="27"/>
      <c r="L26" s="28">
        <v>31</v>
      </c>
      <c r="M26" s="29">
        <v>7</v>
      </c>
      <c r="N26" s="29" t="s">
        <v>0</v>
      </c>
      <c r="O26" s="41">
        <f>O27</f>
        <v>155</v>
      </c>
      <c r="P26" s="41">
        <f>P27</f>
        <v>64.03</v>
      </c>
      <c r="Q26" s="42">
        <f t="shared" si="3"/>
        <v>41.30967741935484</v>
      </c>
      <c r="R26" s="41">
        <f>R27</f>
        <v>0</v>
      </c>
      <c r="S26" s="41">
        <f>S27</f>
        <v>0</v>
      </c>
      <c r="T26" s="73">
        <v>0</v>
      </c>
    </row>
    <row r="27" spans="1:20" ht="16.5" customHeight="1">
      <c r="A27" s="22" t="s">
        <v>7</v>
      </c>
      <c r="B27" s="22"/>
      <c r="C27" s="22"/>
      <c r="D27" s="22"/>
      <c r="E27" s="22"/>
      <c r="F27" s="22"/>
      <c r="G27" s="22"/>
      <c r="H27" s="22"/>
      <c r="I27" s="22"/>
      <c r="J27" s="22"/>
      <c r="K27" s="27"/>
      <c r="L27" s="28">
        <v>31</v>
      </c>
      <c r="M27" s="29">
        <v>7</v>
      </c>
      <c r="N27" s="29">
        <v>7</v>
      </c>
      <c r="O27" s="41">
        <v>155</v>
      </c>
      <c r="P27" s="41">
        <v>64.03</v>
      </c>
      <c r="Q27" s="42">
        <f t="shared" si="3"/>
        <v>41.30967741935484</v>
      </c>
      <c r="R27" s="41">
        <v>0</v>
      </c>
      <c r="S27" s="41">
        <v>0</v>
      </c>
      <c r="T27" s="73">
        <v>0</v>
      </c>
    </row>
    <row r="28" spans="1:20" ht="16.5" customHeight="1">
      <c r="A28" s="22" t="s">
        <v>28</v>
      </c>
      <c r="B28" s="22"/>
      <c r="C28" s="22"/>
      <c r="D28" s="22"/>
      <c r="E28" s="22"/>
      <c r="F28" s="22"/>
      <c r="G28" s="22"/>
      <c r="H28" s="22"/>
      <c r="I28" s="22"/>
      <c r="J28" s="22"/>
      <c r="K28" s="27"/>
      <c r="L28" s="28">
        <v>31</v>
      </c>
      <c r="M28" s="29">
        <v>8</v>
      </c>
      <c r="N28" s="29" t="s">
        <v>0</v>
      </c>
      <c r="O28" s="41">
        <f>O29</f>
        <v>9354.22</v>
      </c>
      <c r="P28" s="41">
        <f>P29</f>
        <v>4100</v>
      </c>
      <c r="Q28" s="42">
        <f t="shared" si="3"/>
        <v>43.83048506449496</v>
      </c>
      <c r="R28" s="41">
        <f>R29</f>
        <v>16083.64</v>
      </c>
      <c r="S28" s="41">
        <f>S29</f>
        <v>9003.28</v>
      </c>
      <c r="T28" s="73">
        <f t="shared" si="2"/>
        <v>55.97787565501343</v>
      </c>
    </row>
    <row r="29" spans="1:20" ht="16.5" customHeight="1">
      <c r="A29" s="22" t="s">
        <v>27</v>
      </c>
      <c r="B29" s="22"/>
      <c r="C29" s="22"/>
      <c r="D29" s="22"/>
      <c r="E29" s="22"/>
      <c r="F29" s="22"/>
      <c r="G29" s="22"/>
      <c r="H29" s="22"/>
      <c r="I29" s="22"/>
      <c r="J29" s="22"/>
      <c r="K29" s="27"/>
      <c r="L29" s="28">
        <v>31</v>
      </c>
      <c r="M29" s="29">
        <v>8</v>
      </c>
      <c r="N29" s="29">
        <v>1</v>
      </c>
      <c r="O29" s="41">
        <v>9354.22</v>
      </c>
      <c r="P29" s="41">
        <v>4100</v>
      </c>
      <c r="Q29" s="42">
        <f t="shared" si="3"/>
        <v>43.83048506449496</v>
      </c>
      <c r="R29" s="70">
        <v>16083.64</v>
      </c>
      <c r="S29" s="44">
        <v>9003.28</v>
      </c>
      <c r="T29" s="73">
        <f t="shared" si="2"/>
        <v>55.97787565501343</v>
      </c>
    </row>
    <row r="30" spans="1:20" ht="16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  <c r="K30" s="27"/>
      <c r="L30" s="28">
        <v>31</v>
      </c>
      <c r="M30" s="29">
        <v>10</v>
      </c>
      <c r="N30" s="29" t="s">
        <v>0</v>
      </c>
      <c r="O30" s="41">
        <f>SUM(O31:O33)</f>
        <v>3111</v>
      </c>
      <c r="P30" s="41">
        <f>SUM(P31:P33)</f>
        <v>467.73</v>
      </c>
      <c r="Q30" s="42">
        <f t="shared" si="3"/>
        <v>15.034715525554484</v>
      </c>
      <c r="R30" s="41">
        <f>SUM(R31:R33)</f>
        <v>2967.6499999999996</v>
      </c>
      <c r="S30" s="41">
        <f>SUM(S31:S33)</f>
        <v>1912.05</v>
      </c>
      <c r="T30" s="73">
        <f t="shared" si="2"/>
        <v>64.42976766128082</v>
      </c>
    </row>
    <row r="31" spans="1:20" ht="16.5" customHeight="1">
      <c r="A31" s="22" t="s">
        <v>26</v>
      </c>
      <c r="B31" s="22"/>
      <c r="C31" s="22"/>
      <c r="D31" s="22"/>
      <c r="E31" s="22"/>
      <c r="F31" s="22"/>
      <c r="G31" s="22"/>
      <c r="H31" s="22"/>
      <c r="I31" s="22"/>
      <c r="J31" s="22"/>
      <c r="K31" s="27"/>
      <c r="L31" s="28">
        <v>31</v>
      </c>
      <c r="M31" s="29">
        <v>10</v>
      </c>
      <c r="N31" s="29">
        <v>1</v>
      </c>
      <c r="O31" s="41">
        <v>27</v>
      </c>
      <c r="P31" s="41">
        <v>9</v>
      </c>
      <c r="Q31" s="42">
        <f t="shared" si="3"/>
        <v>33.333333333333336</v>
      </c>
      <c r="R31" s="70">
        <v>21.6</v>
      </c>
      <c r="S31" s="44">
        <v>9</v>
      </c>
      <c r="T31" s="73">
        <f t="shared" si="2"/>
        <v>41.666666666666664</v>
      </c>
    </row>
    <row r="32" spans="1:20" ht="16.5" customHeight="1">
      <c r="A32" s="22" t="s">
        <v>3</v>
      </c>
      <c r="B32" s="22"/>
      <c r="C32" s="22"/>
      <c r="D32" s="22"/>
      <c r="E32" s="22"/>
      <c r="F32" s="22"/>
      <c r="G32" s="22"/>
      <c r="H32" s="22"/>
      <c r="I32" s="22"/>
      <c r="J32" s="22"/>
      <c r="K32" s="27"/>
      <c r="L32" s="28">
        <v>31</v>
      </c>
      <c r="M32" s="29">
        <v>10</v>
      </c>
      <c r="N32" s="29">
        <v>4</v>
      </c>
      <c r="O32" s="41">
        <v>2005</v>
      </c>
      <c r="P32" s="41">
        <v>0</v>
      </c>
      <c r="Q32" s="42">
        <f t="shared" si="3"/>
        <v>0</v>
      </c>
      <c r="R32" s="70">
        <v>1887</v>
      </c>
      <c r="S32" s="70">
        <v>1424.5</v>
      </c>
      <c r="T32" s="73">
        <f t="shared" si="2"/>
        <v>75.49019607843137</v>
      </c>
    </row>
    <row r="33" spans="1:20" ht="16.5" customHeight="1">
      <c r="A33" s="22" t="s">
        <v>25</v>
      </c>
      <c r="B33" s="22"/>
      <c r="C33" s="22"/>
      <c r="D33" s="22"/>
      <c r="E33" s="22"/>
      <c r="F33" s="22"/>
      <c r="G33" s="22"/>
      <c r="H33" s="22"/>
      <c r="I33" s="22"/>
      <c r="J33" s="22"/>
      <c r="K33" s="27"/>
      <c r="L33" s="28">
        <v>31</v>
      </c>
      <c r="M33" s="29">
        <v>10</v>
      </c>
      <c r="N33" s="29">
        <v>6</v>
      </c>
      <c r="O33" s="41">
        <v>1079</v>
      </c>
      <c r="P33" s="41">
        <v>458.73</v>
      </c>
      <c r="Q33" s="42">
        <f t="shared" si="3"/>
        <v>42.51436515291937</v>
      </c>
      <c r="R33" s="70">
        <v>1059.05</v>
      </c>
      <c r="S33" s="44">
        <v>478.55</v>
      </c>
      <c r="T33" s="74">
        <f t="shared" si="2"/>
        <v>45.186723950710544</v>
      </c>
    </row>
    <row r="34" spans="1:20" ht="16.5" customHeight="1">
      <c r="A34" s="22" t="s">
        <v>2</v>
      </c>
      <c r="B34" s="22"/>
      <c r="C34" s="22"/>
      <c r="D34" s="22"/>
      <c r="E34" s="22"/>
      <c r="F34" s="22"/>
      <c r="G34" s="22"/>
      <c r="H34" s="22"/>
      <c r="I34" s="22"/>
      <c r="J34" s="22"/>
      <c r="K34" s="27"/>
      <c r="L34" s="28">
        <v>31</v>
      </c>
      <c r="M34" s="29">
        <v>11</v>
      </c>
      <c r="N34" s="29"/>
      <c r="O34" s="41">
        <f>O35</f>
        <v>0</v>
      </c>
      <c r="P34" s="41">
        <f>P35</f>
        <v>0</v>
      </c>
      <c r="Q34" s="43">
        <v>0</v>
      </c>
      <c r="R34" s="41">
        <f>R35</f>
        <v>20212.02</v>
      </c>
      <c r="S34" s="41">
        <f>S35</f>
        <v>0</v>
      </c>
      <c r="T34" s="74">
        <f t="shared" si="2"/>
        <v>0</v>
      </c>
    </row>
    <row r="35" spans="1:20" ht="16.5" customHeight="1">
      <c r="A35" s="30" t="s">
        <v>58</v>
      </c>
      <c r="B35" s="31"/>
      <c r="C35" s="31"/>
      <c r="D35" s="31"/>
      <c r="E35" s="31"/>
      <c r="F35" s="31"/>
      <c r="G35" s="31"/>
      <c r="H35" s="31"/>
      <c r="I35" s="31"/>
      <c r="J35" s="31"/>
      <c r="K35" s="32"/>
      <c r="L35" s="28">
        <v>31</v>
      </c>
      <c r="M35" s="29">
        <v>11</v>
      </c>
      <c r="N35" s="29">
        <v>2</v>
      </c>
      <c r="O35" s="41">
        <v>0</v>
      </c>
      <c r="P35" s="41">
        <v>0</v>
      </c>
      <c r="Q35" s="43">
        <v>0</v>
      </c>
      <c r="R35" s="70">
        <v>20212.02</v>
      </c>
      <c r="S35" s="44">
        <v>0</v>
      </c>
      <c r="T35" s="74">
        <f t="shared" si="2"/>
        <v>0</v>
      </c>
    </row>
    <row r="36" spans="1:20" ht="16.5" customHeight="1">
      <c r="A36" s="22" t="s">
        <v>24</v>
      </c>
      <c r="B36" s="22"/>
      <c r="C36" s="22"/>
      <c r="D36" s="22"/>
      <c r="E36" s="22"/>
      <c r="F36" s="22"/>
      <c r="G36" s="22"/>
      <c r="H36" s="22"/>
      <c r="I36" s="22"/>
      <c r="J36" s="22"/>
      <c r="K36" s="27"/>
      <c r="L36" s="28">
        <v>31</v>
      </c>
      <c r="M36" s="29">
        <v>12</v>
      </c>
      <c r="N36" s="29" t="s">
        <v>0</v>
      </c>
      <c r="O36" s="41">
        <f>O37</f>
        <v>554</v>
      </c>
      <c r="P36" s="41">
        <f>P37</f>
        <v>277.2</v>
      </c>
      <c r="Q36" s="42">
        <f t="shared" si="3"/>
        <v>50.03610108303249</v>
      </c>
      <c r="R36" s="41">
        <f>R37</f>
        <v>667.5</v>
      </c>
      <c r="S36" s="41">
        <f>S37</f>
        <v>343.5</v>
      </c>
      <c r="T36" s="73">
        <f t="shared" si="2"/>
        <v>51.46067415730337</v>
      </c>
    </row>
    <row r="37" spans="1:20" ht="16.5" customHeight="1">
      <c r="A37" s="22" t="s">
        <v>23</v>
      </c>
      <c r="B37" s="22"/>
      <c r="C37" s="22"/>
      <c r="D37" s="22"/>
      <c r="E37" s="22"/>
      <c r="F37" s="22"/>
      <c r="G37" s="22"/>
      <c r="H37" s="22"/>
      <c r="I37" s="22"/>
      <c r="J37" s="22"/>
      <c r="K37" s="27"/>
      <c r="L37" s="28">
        <v>31</v>
      </c>
      <c r="M37" s="29">
        <v>12</v>
      </c>
      <c r="N37" s="29">
        <v>2</v>
      </c>
      <c r="O37" s="41">
        <v>554</v>
      </c>
      <c r="P37" s="41">
        <v>277.2</v>
      </c>
      <c r="Q37" s="42">
        <f t="shared" si="3"/>
        <v>50.03610108303249</v>
      </c>
      <c r="R37" s="70">
        <v>667.5</v>
      </c>
      <c r="S37" s="44">
        <v>343.5</v>
      </c>
      <c r="T37" s="73">
        <f t="shared" si="2"/>
        <v>51.46067415730337</v>
      </c>
    </row>
    <row r="38" spans="1:20" ht="21.75" customHeight="1">
      <c r="A38" s="22" t="s">
        <v>22</v>
      </c>
      <c r="B38" s="22"/>
      <c r="C38" s="22"/>
      <c r="D38" s="22"/>
      <c r="E38" s="22"/>
      <c r="F38" s="22"/>
      <c r="G38" s="22"/>
      <c r="H38" s="22"/>
      <c r="I38" s="22"/>
      <c r="J38" s="22"/>
      <c r="K38" s="27"/>
      <c r="L38" s="28">
        <v>31</v>
      </c>
      <c r="M38" s="29">
        <v>13</v>
      </c>
      <c r="N38" s="29" t="s">
        <v>0</v>
      </c>
      <c r="O38" s="41">
        <f>O39</f>
        <v>2550</v>
      </c>
      <c r="P38" s="41">
        <f>P39</f>
        <v>652.27</v>
      </c>
      <c r="Q38" s="42">
        <f t="shared" si="3"/>
        <v>25.57921568627451</v>
      </c>
      <c r="R38" s="41">
        <f>R39</f>
        <v>3000</v>
      </c>
      <c r="S38" s="41">
        <f>S39</f>
        <v>766.46</v>
      </c>
      <c r="T38" s="73">
        <f t="shared" si="2"/>
        <v>25.548666666666666</v>
      </c>
    </row>
    <row r="39" spans="1:20" ht="21.75" customHeight="1">
      <c r="A39" s="22" t="s">
        <v>21</v>
      </c>
      <c r="B39" s="22"/>
      <c r="C39" s="22"/>
      <c r="D39" s="22"/>
      <c r="E39" s="22"/>
      <c r="F39" s="22"/>
      <c r="G39" s="22"/>
      <c r="H39" s="22"/>
      <c r="I39" s="22"/>
      <c r="J39" s="22"/>
      <c r="K39" s="27"/>
      <c r="L39" s="28">
        <v>31</v>
      </c>
      <c r="M39" s="29">
        <v>13</v>
      </c>
      <c r="N39" s="29">
        <v>1</v>
      </c>
      <c r="O39" s="41">
        <v>2550</v>
      </c>
      <c r="P39" s="41">
        <v>652.27</v>
      </c>
      <c r="Q39" s="42">
        <f t="shared" si="3"/>
        <v>25.57921568627451</v>
      </c>
      <c r="R39" s="70">
        <v>3000</v>
      </c>
      <c r="S39" s="44">
        <v>766.46</v>
      </c>
      <c r="T39" s="73">
        <f t="shared" si="2"/>
        <v>25.548666666666666</v>
      </c>
    </row>
    <row r="40" spans="1:20" ht="32.25" customHeight="1">
      <c r="A40" s="22" t="s">
        <v>20</v>
      </c>
      <c r="B40" s="22"/>
      <c r="C40" s="22"/>
      <c r="D40" s="22"/>
      <c r="E40" s="22"/>
      <c r="F40" s="22"/>
      <c r="G40" s="22"/>
      <c r="H40" s="22"/>
      <c r="I40" s="22"/>
      <c r="J40" s="22"/>
      <c r="K40" s="27"/>
      <c r="L40" s="28">
        <v>31</v>
      </c>
      <c r="M40" s="29">
        <v>14</v>
      </c>
      <c r="N40" s="29" t="s">
        <v>0</v>
      </c>
      <c r="O40" s="41">
        <f>O41+O42</f>
        <v>12556</v>
      </c>
      <c r="P40" s="41">
        <f>P41+P42</f>
        <v>3152</v>
      </c>
      <c r="Q40" s="42">
        <f t="shared" si="3"/>
        <v>25.103536158012105</v>
      </c>
      <c r="R40" s="41">
        <f>R41+R42</f>
        <v>7854.4400000000005</v>
      </c>
      <c r="S40" s="41">
        <f>S41+S42</f>
        <v>3229.44</v>
      </c>
      <c r="T40" s="73">
        <f t="shared" si="2"/>
        <v>41.11610757737025</v>
      </c>
    </row>
    <row r="41" spans="1:20" ht="32.25" customHeight="1">
      <c r="A41" s="22" t="s">
        <v>19</v>
      </c>
      <c r="B41" s="22"/>
      <c r="C41" s="22"/>
      <c r="D41" s="22"/>
      <c r="E41" s="22"/>
      <c r="F41" s="22"/>
      <c r="G41" s="22"/>
      <c r="H41" s="22"/>
      <c r="I41" s="22"/>
      <c r="J41" s="22"/>
      <c r="K41" s="27"/>
      <c r="L41" s="28">
        <v>31</v>
      </c>
      <c r="M41" s="29">
        <v>14</v>
      </c>
      <c r="N41" s="29">
        <v>1</v>
      </c>
      <c r="O41" s="41">
        <v>6056</v>
      </c>
      <c r="P41" s="41">
        <v>3152</v>
      </c>
      <c r="Q41" s="42">
        <f t="shared" si="3"/>
        <v>52.04755614266843</v>
      </c>
      <c r="R41" s="70">
        <v>6257</v>
      </c>
      <c r="S41" s="44">
        <v>3132</v>
      </c>
      <c r="T41" s="73">
        <f t="shared" si="2"/>
        <v>50.05593735016781</v>
      </c>
    </row>
    <row r="42" spans="1:20" ht="21.75" customHeight="1">
      <c r="A42" s="30" t="s">
        <v>59</v>
      </c>
      <c r="B42" s="31"/>
      <c r="C42" s="31"/>
      <c r="D42" s="31"/>
      <c r="E42" s="31"/>
      <c r="F42" s="31"/>
      <c r="G42" s="31"/>
      <c r="H42" s="31"/>
      <c r="I42" s="31"/>
      <c r="J42" s="31"/>
      <c r="K42" s="32"/>
      <c r="L42" s="28">
        <v>31</v>
      </c>
      <c r="M42" s="29">
        <v>14</v>
      </c>
      <c r="N42" s="29">
        <v>3</v>
      </c>
      <c r="O42" s="41">
        <v>6500</v>
      </c>
      <c r="P42" s="41">
        <v>0</v>
      </c>
      <c r="Q42" s="42">
        <v>0</v>
      </c>
      <c r="R42" s="70">
        <v>1597.44</v>
      </c>
      <c r="S42" s="44">
        <v>97.44</v>
      </c>
      <c r="T42" s="73">
        <f t="shared" si="2"/>
        <v>6.099759615384615</v>
      </c>
    </row>
    <row r="43" spans="1:20" ht="21.75" customHeight="1">
      <c r="A43" s="22" t="s">
        <v>18</v>
      </c>
      <c r="B43" s="22"/>
      <c r="C43" s="22"/>
      <c r="D43" s="22"/>
      <c r="E43" s="22"/>
      <c r="F43" s="22"/>
      <c r="G43" s="22"/>
      <c r="H43" s="22"/>
      <c r="I43" s="22"/>
      <c r="J43" s="22"/>
      <c r="K43" s="27"/>
      <c r="L43" s="28">
        <v>39</v>
      </c>
      <c r="M43" s="29" t="s">
        <v>0</v>
      </c>
      <c r="N43" s="29" t="s">
        <v>0</v>
      </c>
      <c r="O43" s="41">
        <f>O44</f>
        <v>1372.64</v>
      </c>
      <c r="P43" s="41">
        <f>P44</f>
        <v>1287.65</v>
      </c>
      <c r="Q43" s="42">
        <f t="shared" si="3"/>
        <v>93.8082818510316</v>
      </c>
      <c r="R43" s="41">
        <f>R44</f>
        <v>0</v>
      </c>
      <c r="S43" s="41">
        <f>S44</f>
        <v>0</v>
      </c>
      <c r="T43" s="73">
        <v>0</v>
      </c>
    </row>
    <row r="44" spans="1:20" ht="16.5" customHeight="1">
      <c r="A44" s="22" t="s">
        <v>15</v>
      </c>
      <c r="B44" s="22"/>
      <c r="C44" s="22"/>
      <c r="D44" s="22"/>
      <c r="E44" s="22"/>
      <c r="F44" s="22"/>
      <c r="G44" s="22"/>
      <c r="H44" s="22"/>
      <c r="I44" s="22"/>
      <c r="J44" s="22"/>
      <c r="K44" s="27"/>
      <c r="L44" s="28">
        <v>39</v>
      </c>
      <c r="M44" s="29">
        <v>1</v>
      </c>
      <c r="N44" s="29" t="s">
        <v>0</v>
      </c>
      <c r="O44" s="41">
        <f>O45</f>
        <v>1372.64</v>
      </c>
      <c r="P44" s="41">
        <f>P45</f>
        <v>1287.65</v>
      </c>
      <c r="Q44" s="42">
        <f t="shared" si="3"/>
        <v>93.8082818510316</v>
      </c>
      <c r="R44" s="41">
        <f>R45</f>
        <v>0</v>
      </c>
      <c r="S44" s="41">
        <f>S45</f>
        <v>0</v>
      </c>
      <c r="T44" s="73">
        <v>0</v>
      </c>
    </row>
    <row r="45" spans="1:20" ht="32.25" customHeight="1">
      <c r="A45" s="22" t="s">
        <v>17</v>
      </c>
      <c r="B45" s="22"/>
      <c r="C45" s="22"/>
      <c r="D45" s="22"/>
      <c r="E45" s="22"/>
      <c r="F45" s="22"/>
      <c r="G45" s="22"/>
      <c r="H45" s="22"/>
      <c r="I45" s="22"/>
      <c r="J45" s="22"/>
      <c r="K45" s="27"/>
      <c r="L45" s="28">
        <v>39</v>
      </c>
      <c r="M45" s="29">
        <v>1</v>
      </c>
      <c r="N45" s="29">
        <v>6</v>
      </c>
      <c r="O45" s="41">
        <v>1372.64</v>
      </c>
      <c r="P45" s="41">
        <v>1287.65</v>
      </c>
      <c r="Q45" s="42">
        <f t="shared" si="3"/>
        <v>93.8082818510316</v>
      </c>
      <c r="R45" s="41">
        <v>0</v>
      </c>
      <c r="S45" s="41">
        <v>0</v>
      </c>
      <c r="T45" s="73">
        <v>0</v>
      </c>
    </row>
    <row r="46" spans="1:20" ht="21.75" customHeight="1">
      <c r="A46" s="22" t="s">
        <v>16</v>
      </c>
      <c r="B46" s="22"/>
      <c r="C46" s="22"/>
      <c r="D46" s="22"/>
      <c r="E46" s="22"/>
      <c r="F46" s="22"/>
      <c r="G46" s="22"/>
      <c r="H46" s="22"/>
      <c r="I46" s="22"/>
      <c r="J46" s="22"/>
      <c r="K46" s="27"/>
      <c r="L46" s="28">
        <v>40</v>
      </c>
      <c r="M46" s="29" t="s">
        <v>0</v>
      </c>
      <c r="N46" s="29" t="s">
        <v>0</v>
      </c>
      <c r="O46" s="41">
        <f aca="true" t="shared" si="4" ref="O46:P46">O47+O49+O51+O57+O59+O62</f>
        <v>320157.9220000001</v>
      </c>
      <c r="P46" s="41">
        <f t="shared" si="4"/>
        <v>168133.54</v>
      </c>
      <c r="Q46" s="42">
        <f t="shared" si="3"/>
        <v>52.51581436738584</v>
      </c>
      <c r="R46" s="41">
        <f>R47+R49+R51+R57+R59+R62</f>
        <v>347611.3399999999</v>
      </c>
      <c r="S46" s="41">
        <f>S47+S49+S51+S57+S59+S62</f>
        <v>176619.69</v>
      </c>
      <c r="T46" s="73">
        <f t="shared" si="2"/>
        <v>50.80953055213908</v>
      </c>
    </row>
    <row r="47" spans="1:20" ht="16.5" customHeight="1">
      <c r="A47" s="22" t="s">
        <v>15</v>
      </c>
      <c r="B47" s="22"/>
      <c r="C47" s="22"/>
      <c r="D47" s="22"/>
      <c r="E47" s="22"/>
      <c r="F47" s="22"/>
      <c r="G47" s="22"/>
      <c r="H47" s="22"/>
      <c r="I47" s="22"/>
      <c r="J47" s="22"/>
      <c r="K47" s="27"/>
      <c r="L47" s="28">
        <v>40</v>
      </c>
      <c r="M47" s="29">
        <v>1</v>
      </c>
      <c r="N47" s="29" t="s">
        <v>0</v>
      </c>
      <c r="O47" s="41">
        <f>O48</f>
        <v>33.9</v>
      </c>
      <c r="P47" s="41">
        <f>P48</f>
        <v>21.51</v>
      </c>
      <c r="Q47" s="42">
        <f t="shared" si="3"/>
        <v>63.45132743362832</v>
      </c>
      <c r="R47" s="41">
        <f>R48</f>
        <v>100</v>
      </c>
      <c r="S47" s="41">
        <f>S48</f>
        <v>0</v>
      </c>
      <c r="T47" s="73">
        <f t="shared" si="2"/>
        <v>0</v>
      </c>
    </row>
    <row r="48" spans="1:20" ht="16.5" customHeight="1">
      <c r="A48" s="22" t="s">
        <v>14</v>
      </c>
      <c r="B48" s="22"/>
      <c r="C48" s="22"/>
      <c r="D48" s="22"/>
      <c r="E48" s="22"/>
      <c r="F48" s="22"/>
      <c r="G48" s="22"/>
      <c r="H48" s="22"/>
      <c r="I48" s="22"/>
      <c r="J48" s="22"/>
      <c r="K48" s="27"/>
      <c r="L48" s="28">
        <v>40</v>
      </c>
      <c r="M48" s="29">
        <v>1</v>
      </c>
      <c r="N48" s="29">
        <v>13</v>
      </c>
      <c r="O48" s="41">
        <v>33.9</v>
      </c>
      <c r="P48" s="41">
        <v>21.51</v>
      </c>
      <c r="Q48" s="42">
        <f t="shared" si="3"/>
        <v>63.45132743362832</v>
      </c>
      <c r="R48" s="70">
        <v>100</v>
      </c>
      <c r="S48" s="70">
        <v>0</v>
      </c>
      <c r="T48" s="73">
        <f t="shared" si="2"/>
        <v>0</v>
      </c>
    </row>
    <row r="49" spans="1:20" ht="16.5" customHeight="1">
      <c r="A49" s="22" t="s">
        <v>13</v>
      </c>
      <c r="B49" s="22"/>
      <c r="C49" s="22"/>
      <c r="D49" s="22"/>
      <c r="E49" s="22"/>
      <c r="F49" s="22"/>
      <c r="G49" s="22"/>
      <c r="H49" s="22"/>
      <c r="I49" s="22"/>
      <c r="J49" s="22"/>
      <c r="K49" s="27"/>
      <c r="L49" s="28">
        <v>40</v>
      </c>
      <c r="M49" s="29">
        <v>4</v>
      </c>
      <c r="N49" s="29" t="s">
        <v>0</v>
      </c>
      <c r="O49" s="41">
        <f>O50</f>
        <v>300</v>
      </c>
      <c r="P49" s="41">
        <f>P50</f>
        <v>97.18</v>
      </c>
      <c r="Q49" s="42">
        <f t="shared" si="3"/>
        <v>32.39333333333333</v>
      </c>
      <c r="R49" s="41">
        <f>R50</f>
        <v>395.85</v>
      </c>
      <c r="S49" s="41">
        <f>S50</f>
        <v>0</v>
      </c>
      <c r="T49" s="73">
        <f t="shared" si="2"/>
        <v>0</v>
      </c>
    </row>
    <row r="50" spans="1:20" ht="16.5" customHeight="1">
      <c r="A50" s="22" t="s">
        <v>12</v>
      </c>
      <c r="B50" s="22"/>
      <c r="C50" s="22"/>
      <c r="D50" s="22"/>
      <c r="E50" s="22"/>
      <c r="F50" s="22"/>
      <c r="G50" s="22"/>
      <c r="H50" s="22"/>
      <c r="I50" s="22"/>
      <c r="J50" s="22"/>
      <c r="K50" s="27"/>
      <c r="L50" s="28">
        <v>40</v>
      </c>
      <c r="M50" s="29">
        <v>4</v>
      </c>
      <c r="N50" s="29">
        <v>1</v>
      </c>
      <c r="O50" s="41">
        <v>300</v>
      </c>
      <c r="P50" s="41">
        <v>97.18</v>
      </c>
      <c r="Q50" s="42">
        <f t="shared" si="3"/>
        <v>32.39333333333333</v>
      </c>
      <c r="R50" s="70">
        <v>395.85</v>
      </c>
      <c r="S50" s="70">
        <v>0</v>
      </c>
      <c r="T50" s="73">
        <f t="shared" si="2"/>
        <v>0</v>
      </c>
    </row>
    <row r="51" spans="1:20" ht="16.5" customHeight="1">
      <c r="A51" s="22" t="s">
        <v>11</v>
      </c>
      <c r="B51" s="22"/>
      <c r="C51" s="22"/>
      <c r="D51" s="22"/>
      <c r="E51" s="22"/>
      <c r="F51" s="22"/>
      <c r="G51" s="22"/>
      <c r="H51" s="22"/>
      <c r="I51" s="22"/>
      <c r="J51" s="22"/>
      <c r="K51" s="27"/>
      <c r="L51" s="28">
        <v>40</v>
      </c>
      <c r="M51" s="29">
        <v>7</v>
      </c>
      <c r="N51" s="29" t="s">
        <v>0</v>
      </c>
      <c r="O51" s="41">
        <f>SUM(O52:O56)</f>
        <v>306924.95700000005</v>
      </c>
      <c r="P51" s="41">
        <f>SUM(P52:P56)</f>
        <v>162120.91</v>
      </c>
      <c r="Q51" s="42">
        <f t="shared" si="3"/>
        <v>52.821025564239136</v>
      </c>
      <c r="R51" s="41">
        <f>SUM(R52:R56)</f>
        <v>331142.41</v>
      </c>
      <c r="S51" s="41">
        <f>SUM(S52:S56)</f>
        <v>170586.6</v>
      </c>
      <c r="T51" s="73">
        <f t="shared" si="2"/>
        <v>51.514573442888214</v>
      </c>
    </row>
    <row r="52" spans="1:20" ht="16.5" customHeight="1">
      <c r="A52" s="22" t="s">
        <v>10</v>
      </c>
      <c r="B52" s="22"/>
      <c r="C52" s="22"/>
      <c r="D52" s="22"/>
      <c r="E52" s="22"/>
      <c r="F52" s="22"/>
      <c r="G52" s="22"/>
      <c r="H52" s="22"/>
      <c r="I52" s="22"/>
      <c r="J52" s="22"/>
      <c r="K52" s="27"/>
      <c r="L52" s="28">
        <v>40</v>
      </c>
      <c r="M52" s="29">
        <v>7</v>
      </c>
      <c r="N52" s="29">
        <v>1</v>
      </c>
      <c r="O52" s="41">
        <v>92760.4</v>
      </c>
      <c r="P52" s="41">
        <v>45074.74</v>
      </c>
      <c r="Q52" s="42">
        <f t="shared" si="3"/>
        <v>48.59265376173454</v>
      </c>
      <c r="R52" s="70">
        <v>88844.12</v>
      </c>
      <c r="S52" s="44">
        <v>46334.82</v>
      </c>
      <c r="T52" s="73">
        <f t="shared" si="2"/>
        <v>52.1529393278925</v>
      </c>
    </row>
    <row r="53" spans="1:20" ht="16.5" customHeight="1">
      <c r="A53" s="22" t="s">
        <v>9</v>
      </c>
      <c r="B53" s="22"/>
      <c r="C53" s="22"/>
      <c r="D53" s="22"/>
      <c r="E53" s="22"/>
      <c r="F53" s="22"/>
      <c r="G53" s="22"/>
      <c r="H53" s="22"/>
      <c r="I53" s="22"/>
      <c r="J53" s="22"/>
      <c r="K53" s="27"/>
      <c r="L53" s="28">
        <v>40</v>
      </c>
      <c r="M53" s="29">
        <v>7</v>
      </c>
      <c r="N53" s="29">
        <v>2</v>
      </c>
      <c r="O53" s="41">
        <v>152656.14</v>
      </c>
      <c r="P53" s="41">
        <v>85405.26</v>
      </c>
      <c r="Q53" s="42">
        <f t="shared" si="3"/>
        <v>55.94616764186491</v>
      </c>
      <c r="R53" s="70">
        <v>179866.75</v>
      </c>
      <c r="S53" s="44">
        <v>92232.09</v>
      </c>
      <c r="T53" s="73">
        <f t="shared" si="2"/>
        <v>51.2780099712704</v>
      </c>
    </row>
    <row r="54" spans="1:20" ht="16.5" customHeight="1">
      <c r="A54" s="22" t="s">
        <v>8</v>
      </c>
      <c r="B54" s="22"/>
      <c r="C54" s="22"/>
      <c r="D54" s="22"/>
      <c r="E54" s="22"/>
      <c r="F54" s="22"/>
      <c r="G54" s="22"/>
      <c r="H54" s="22"/>
      <c r="I54" s="22"/>
      <c r="J54" s="22"/>
      <c r="K54" s="27"/>
      <c r="L54" s="28">
        <v>40</v>
      </c>
      <c r="M54" s="29">
        <v>7</v>
      </c>
      <c r="N54" s="29">
        <v>3</v>
      </c>
      <c r="O54" s="41">
        <v>43263.807</v>
      </c>
      <c r="P54" s="41">
        <v>22759.75</v>
      </c>
      <c r="Q54" s="42">
        <f t="shared" si="3"/>
        <v>52.60690535162566</v>
      </c>
      <c r="R54" s="70">
        <v>43070.54</v>
      </c>
      <c r="S54" s="44">
        <v>23124.54</v>
      </c>
      <c r="T54" s="73">
        <f t="shared" si="2"/>
        <v>53.6899235533151</v>
      </c>
    </row>
    <row r="55" spans="1:20" ht="16.5" customHeight="1">
      <c r="A55" s="22" t="s">
        <v>7</v>
      </c>
      <c r="B55" s="22"/>
      <c r="C55" s="22"/>
      <c r="D55" s="22"/>
      <c r="E55" s="22"/>
      <c r="F55" s="22"/>
      <c r="G55" s="22"/>
      <c r="H55" s="22"/>
      <c r="I55" s="22"/>
      <c r="J55" s="22"/>
      <c r="K55" s="27"/>
      <c r="L55" s="28">
        <v>40</v>
      </c>
      <c r="M55" s="29">
        <v>7</v>
      </c>
      <c r="N55" s="29">
        <v>7</v>
      </c>
      <c r="O55" s="41">
        <v>1343.15</v>
      </c>
      <c r="P55" s="41">
        <v>1127.9</v>
      </c>
      <c r="Q55" s="42">
        <f t="shared" si="3"/>
        <v>83.97423966049958</v>
      </c>
      <c r="R55" s="70">
        <v>1616.83</v>
      </c>
      <c r="S55" s="44">
        <v>847.88</v>
      </c>
      <c r="T55" s="73">
        <f t="shared" si="2"/>
        <v>52.44088741549823</v>
      </c>
    </row>
    <row r="56" spans="1:20" ht="16.5" customHeight="1">
      <c r="A56" s="22" t="s">
        <v>6</v>
      </c>
      <c r="B56" s="22"/>
      <c r="C56" s="22"/>
      <c r="D56" s="22"/>
      <c r="E56" s="22"/>
      <c r="F56" s="22"/>
      <c r="G56" s="22"/>
      <c r="H56" s="22"/>
      <c r="I56" s="22"/>
      <c r="J56" s="22"/>
      <c r="K56" s="27"/>
      <c r="L56" s="28">
        <v>40</v>
      </c>
      <c r="M56" s="29">
        <v>7</v>
      </c>
      <c r="N56" s="29">
        <v>9</v>
      </c>
      <c r="O56" s="41">
        <v>16901.46</v>
      </c>
      <c r="P56" s="41">
        <v>7753.26</v>
      </c>
      <c r="Q56" s="42">
        <f t="shared" si="3"/>
        <v>45.87331508638899</v>
      </c>
      <c r="R56" s="70">
        <v>17744.17</v>
      </c>
      <c r="S56" s="44">
        <v>8047.27</v>
      </c>
      <c r="T56" s="73">
        <f t="shared" si="2"/>
        <v>45.351628168575935</v>
      </c>
    </row>
    <row r="57" spans="1:20" ht="16.5" customHeight="1">
      <c r="A57" s="22" t="s">
        <v>28</v>
      </c>
      <c r="B57" s="22"/>
      <c r="C57" s="22"/>
      <c r="D57" s="22"/>
      <c r="E57" s="22"/>
      <c r="F57" s="22"/>
      <c r="G57" s="22"/>
      <c r="H57" s="22"/>
      <c r="I57" s="22"/>
      <c r="J57" s="22"/>
      <c r="K57" s="27"/>
      <c r="L57" s="28">
        <v>40</v>
      </c>
      <c r="M57" s="29">
        <v>8</v>
      </c>
      <c r="N57" s="29"/>
      <c r="O57" s="41">
        <f>O58</f>
        <v>3602.948</v>
      </c>
      <c r="P57" s="41">
        <f>P58</f>
        <v>581.29</v>
      </c>
      <c r="Q57" s="42">
        <v>0</v>
      </c>
      <c r="R57" s="41">
        <f>R58</f>
        <v>30</v>
      </c>
      <c r="S57" s="41">
        <f>S58</f>
        <v>0</v>
      </c>
      <c r="T57" s="73">
        <f t="shared" si="2"/>
        <v>0</v>
      </c>
    </row>
    <row r="58" spans="1:20" ht="16.5" customHeight="1">
      <c r="A58" s="22" t="s">
        <v>27</v>
      </c>
      <c r="B58" s="22"/>
      <c r="C58" s="22"/>
      <c r="D58" s="22"/>
      <c r="E58" s="22"/>
      <c r="F58" s="22"/>
      <c r="G58" s="22"/>
      <c r="H58" s="22"/>
      <c r="I58" s="22"/>
      <c r="J58" s="22"/>
      <c r="K58" s="27"/>
      <c r="L58" s="28">
        <v>40</v>
      </c>
      <c r="M58" s="29">
        <v>8</v>
      </c>
      <c r="N58" s="29">
        <v>1</v>
      </c>
      <c r="O58" s="41">
        <v>3602.948</v>
      </c>
      <c r="P58" s="41">
        <v>581.29</v>
      </c>
      <c r="Q58" s="42">
        <v>0</v>
      </c>
      <c r="R58" s="70">
        <v>30</v>
      </c>
      <c r="S58" s="70">
        <v>0</v>
      </c>
      <c r="T58" s="73">
        <f t="shared" si="2"/>
        <v>0</v>
      </c>
    </row>
    <row r="59" spans="1:20" ht="16.5" customHeight="1">
      <c r="A59" s="22" t="s">
        <v>5</v>
      </c>
      <c r="B59" s="22"/>
      <c r="C59" s="22"/>
      <c r="D59" s="22"/>
      <c r="E59" s="22"/>
      <c r="F59" s="22"/>
      <c r="G59" s="22"/>
      <c r="H59" s="22"/>
      <c r="I59" s="22"/>
      <c r="J59" s="22"/>
      <c r="K59" s="27"/>
      <c r="L59" s="28">
        <v>40</v>
      </c>
      <c r="M59" s="29">
        <v>10</v>
      </c>
      <c r="N59" s="29" t="s">
        <v>0</v>
      </c>
      <c r="O59" s="41">
        <f>SUM(O60:O61)</f>
        <v>8886.667000000001</v>
      </c>
      <c r="P59" s="41">
        <f>SUM(P60:P61)</f>
        <v>5091.84</v>
      </c>
      <c r="Q59" s="42">
        <f aca="true" t="shared" si="5" ref="Q59:Q64">P59*100/O59</f>
        <v>57.297522231900885</v>
      </c>
      <c r="R59" s="41">
        <f>SUM(R60:R61)</f>
        <v>13642.029999999999</v>
      </c>
      <c r="S59" s="41">
        <f>SUM(S60:S61)</f>
        <v>5787.97</v>
      </c>
      <c r="T59" s="73">
        <f t="shared" si="2"/>
        <v>42.42748329977284</v>
      </c>
    </row>
    <row r="60" spans="1:20" ht="16.5" customHeight="1">
      <c r="A60" s="22" t="s">
        <v>4</v>
      </c>
      <c r="B60" s="22"/>
      <c r="C60" s="22"/>
      <c r="D60" s="22"/>
      <c r="E60" s="22"/>
      <c r="F60" s="22"/>
      <c r="G60" s="22"/>
      <c r="H60" s="22"/>
      <c r="I60" s="22"/>
      <c r="J60" s="22"/>
      <c r="K60" s="27"/>
      <c r="L60" s="28">
        <v>40</v>
      </c>
      <c r="M60" s="29">
        <v>10</v>
      </c>
      <c r="N60" s="29">
        <v>3</v>
      </c>
      <c r="O60" s="41">
        <v>5789.667</v>
      </c>
      <c r="P60" s="41">
        <v>3242.33</v>
      </c>
      <c r="Q60" s="42">
        <f t="shared" si="5"/>
        <v>56.00201186009489</v>
      </c>
      <c r="R60" s="70">
        <v>7459.03</v>
      </c>
      <c r="S60" s="44">
        <v>3179.59</v>
      </c>
      <c r="T60" s="73">
        <f t="shared" si="2"/>
        <v>42.627392569811356</v>
      </c>
    </row>
    <row r="61" spans="1:20" ht="16.5" customHeight="1">
      <c r="A61" s="22" t="s">
        <v>3</v>
      </c>
      <c r="B61" s="22"/>
      <c r="C61" s="22"/>
      <c r="D61" s="22"/>
      <c r="E61" s="22"/>
      <c r="F61" s="22"/>
      <c r="G61" s="22"/>
      <c r="H61" s="22"/>
      <c r="I61" s="22"/>
      <c r="J61" s="22"/>
      <c r="K61" s="27"/>
      <c r="L61" s="28">
        <v>40</v>
      </c>
      <c r="M61" s="29">
        <v>10</v>
      </c>
      <c r="N61" s="29">
        <v>4</v>
      </c>
      <c r="O61" s="41">
        <v>3097</v>
      </c>
      <c r="P61" s="41">
        <v>1849.51</v>
      </c>
      <c r="Q61" s="42">
        <f t="shared" si="5"/>
        <v>59.719405876654825</v>
      </c>
      <c r="R61" s="70">
        <v>6183</v>
      </c>
      <c r="S61" s="44">
        <v>2608.38</v>
      </c>
      <c r="T61" s="73">
        <f t="shared" si="2"/>
        <v>42.1863173216885</v>
      </c>
    </row>
    <row r="62" spans="1:20" ht="16.5" customHeight="1">
      <c r="A62" s="22" t="s">
        <v>2</v>
      </c>
      <c r="B62" s="22"/>
      <c r="C62" s="22"/>
      <c r="D62" s="22"/>
      <c r="E62" s="22"/>
      <c r="F62" s="22"/>
      <c r="G62" s="22"/>
      <c r="H62" s="22"/>
      <c r="I62" s="22"/>
      <c r="J62" s="22"/>
      <c r="K62" s="27"/>
      <c r="L62" s="28">
        <v>40</v>
      </c>
      <c r="M62" s="29">
        <v>11</v>
      </c>
      <c r="N62" s="29" t="s">
        <v>0</v>
      </c>
      <c r="O62" s="41">
        <f>SUM(O63:O63)</f>
        <v>409.45</v>
      </c>
      <c r="P62" s="41">
        <f>SUM(P63:P63)</f>
        <v>220.81</v>
      </c>
      <c r="Q62" s="42">
        <f t="shared" si="5"/>
        <v>53.92844059103676</v>
      </c>
      <c r="R62" s="41">
        <f>SUM(R63:R63)</f>
        <v>2301.05</v>
      </c>
      <c r="S62" s="41">
        <f>SUM(S63:S63)</f>
        <v>245.12</v>
      </c>
      <c r="T62" s="73">
        <f t="shared" si="2"/>
        <v>10.652528193650724</v>
      </c>
    </row>
    <row r="63" spans="1:20" ht="16.5" customHeight="1" thickBot="1">
      <c r="A63" s="33" t="s">
        <v>1</v>
      </c>
      <c r="B63" s="33"/>
      <c r="C63" s="33"/>
      <c r="D63" s="33"/>
      <c r="E63" s="33"/>
      <c r="F63" s="33"/>
      <c r="G63" s="33"/>
      <c r="H63" s="33"/>
      <c r="I63" s="33"/>
      <c r="J63" s="33"/>
      <c r="K63" s="34"/>
      <c r="L63" s="35">
        <v>40</v>
      </c>
      <c r="M63" s="36">
        <v>11</v>
      </c>
      <c r="N63" s="36">
        <v>1</v>
      </c>
      <c r="O63" s="45">
        <v>409.45</v>
      </c>
      <c r="P63" s="45">
        <v>220.81</v>
      </c>
      <c r="Q63" s="46">
        <f t="shared" si="5"/>
        <v>53.92844059103676</v>
      </c>
      <c r="R63" s="70">
        <v>2301.05</v>
      </c>
      <c r="S63" s="44">
        <v>245.12</v>
      </c>
      <c r="T63" s="75">
        <f t="shared" si="2"/>
        <v>10.652528193650724</v>
      </c>
    </row>
    <row r="64" spans="1:20" ht="19.5" customHeight="1" thickBot="1">
      <c r="A64" s="1" t="s">
        <v>56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 t="s">
        <v>0</v>
      </c>
      <c r="N64" s="38" t="s">
        <v>0</v>
      </c>
      <c r="O64" s="47">
        <f>O8+O43+O46</f>
        <v>462627.5020000001</v>
      </c>
      <c r="P64" s="47">
        <f>P8+P43+P46</f>
        <v>232068.44</v>
      </c>
      <c r="Q64" s="48">
        <f t="shared" si="5"/>
        <v>50.16313102803818</v>
      </c>
      <c r="R64" s="47">
        <f>R8+R43+R46</f>
        <v>510515.35999999987</v>
      </c>
      <c r="S64" s="47">
        <f>S8+S43+S46</f>
        <v>220275.36000000002</v>
      </c>
      <c r="T64" s="47">
        <f t="shared" si="2"/>
        <v>43.14764593958545</v>
      </c>
    </row>
    <row r="65" spans="1:17" ht="11.2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71"/>
      <c r="P65" s="49"/>
      <c r="Q65" s="49"/>
    </row>
    <row r="66" spans="1:17" ht="12.7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</row>
  </sheetData>
  <mergeCells count="61">
    <mergeCell ref="A34:K34"/>
    <mergeCell ref="A35:K35"/>
    <mergeCell ref="A42:K42"/>
    <mergeCell ref="A2:T2"/>
    <mergeCell ref="A3:T3"/>
    <mergeCell ref="A63:K63"/>
    <mergeCell ref="A60:K60"/>
    <mergeCell ref="A61:K61"/>
    <mergeCell ref="A62:K62"/>
    <mergeCell ref="A51:K51"/>
    <mergeCell ref="A49:K49"/>
    <mergeCell ref="A50:K50"/>
    <mergeCell ref="A59:K59"/>
    <mergeCell ref="A53:K53"/>
    <mergeCell ref="A54:K54"/>
    <mergeCell ref="A57:K57"/>
    <mergeCell ref="A58:K58"/>
    <mergeCell ref="A55:K55"/>
    <mergeCell ref="A56:K56"/>
    <mergeCell ref="A52:K52"/>
    <mergeCell ref="A44:K44"/>
    <mergeCell ref="A45:K45"/>
    <mergeCell ref="A48:K48"/>
    <mergeCell ref="A47:K47"/>
    <mergeCell ref="A36:K36"/>
    <mergeCell ref="A38:K38"/>
    <mergeCell ref="A40:K40"/>
    <mergeCell ref="A37:K37"/>
    <mergeCell ref="A39:K39"/>
    <mergeCell ref="A41:K41"/>
    <mergeCell ref="A30:K30"/>
    <mergeCell ref="A29:K29"/>
    <mergeCell ref="A31:K31"/>
    <mergeCell ref="A32:K32"/>
    <mergeCell ref="A33:K33"/>
    <mergeCell ref="A12:K12"/>
    <mergeCell ref="A26:K26"/>
    <mergeCell ref="A23:K23"/>
    <mergeCell ref="A24:K24"/>
    <mergeCell ref="A28:K28"/>
    <mergeCell ref="A25:K25"/>
    <mergeCell ref="A27:K27"/>
    <mergeCell ref="A15:K15"/>
    <mergeCell ref="A17:K17"/>
    <mergeCell ref="A16:K16"/>
    <mergeCell ref="A19:K19"/>
    <mergeCell ref="A20:K20"/>
    <mergeCell ref="A46:K46"/>
    <mergeCell ref="R5:T5"/>
    <mergeCell ref="O5:Q5"/>
    <mergeCell ref="A43:K43"/>
    <mergeCell ref="L5:N5"/>
    <mergeCell ref="A21:K21"/>
    <mergeCell ref="A13:K13"/>
    <mergeCell ref="A8:K8"/>
    <mergeCell ref="A18:K18"/>
    <mergeCell ref="A9:K9"/>
    <mergeCell ref="A14:K14"/>
    <mergeCell ref="A22:K22"/>
    <mergeCell ref="A10:K10"/>
    <mergeCell ref="A11:K11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2022-07-13T09:04:35Z</cp:lastPrinted>
  <dcterms:created xsi:type="dcterms:W3CDTF">2021-05-24T06:42:51Z</dcterms:created>
  <dcterms:modified xsi:type="dcterms:W3CDTF">2022-07-13T09:04:44Z</dcterms:modified>
  <cp:category/>
  <cp:version/>
  <cp:contentType/>
  <cp:contentStatus/>
</cp:coreProperties>
</file>