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<sst xmlns="http://schemas.openxmlformats.org/spreadsheetml/2006/main" count="111" uniqueCount="76">
  <si>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</si>
  <si>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</si>
  <si>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</si>
  <si>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</si>
  <si>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</si>
  <si>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</si>
  <si>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</si>
  <si>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</si>
  <si>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</si>
  <si>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</si>
  <si>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</si>
  <si>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</si>
  <si>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</si>
  <si>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</si>
  <si>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</si>
  <si>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</si>
  <si>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</si>
  <si>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</si>
  <si>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</si>
  <si>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</si>
  <si>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</si>
  <si>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</si>
  <si>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</si>
  <si>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</si>
  <si>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</si>
  <si>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</si>
  <si>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</si>
  <si>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</si>
  <si>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</si>
  <si>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</si>
  <si>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</si>
  <si>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</si>
  <si>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</si>
  <si>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</si>
  <si>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</si>
  <si>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</si>
  <si>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</si>
  <si>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</si>
  <si>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</si>
  <si>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</si>
  <si>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</si>
  <si>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</si>
  <si>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</si>
  <si>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на 2018 год</t>
  </si>
  <si>
    <t>на 2017 год_1</t>
  </si>
  <si>
    <t>на 2017 год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</si>
  <si>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</si>
  <si>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</si>
  <si>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</si>
  <si>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</si>
  <si>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</si>
  <si>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</si>
  <si>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</si>
  <si>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группы (группы и подгруппы) вида расходов</t>
  </si>
  <si>
    <t>целевой статьи</t>
  </si>
  <si>
    <t>подраздела</t>
  </si>
  <si>
    <t>раздела</t>
  </si>
  <si>
    <t>Наименование</t>
  </si>
  <si>
    <t>Код</t>
  </si>
  <si>
    <t>тыс.руб.</t>
  </si>
  <si>
    <t>(тыс.рублей)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</si>
  <si>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</si>
  <si>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</si>
  <si>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</si>
  <si>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</si>
  <si>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</si>
  <si>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Другие вопросы в области национальной экономики</t>
  </si>
  <si>
    <t>Исполнение</t>
  </si>
  <si>
    <t>ГРБС  Лахденпохского муниципального района</t>
  </si>
  <si>
    <t>ИТОГО</t>
  </si>
  <si>
    <t>Массовый спорт</t>
  </si>
  <si>
    <t>2023 год</t>
  </si>
  <si>
    <t>Транспорт</t>
  </si>
  <si>
    <t>Совет Лахденпохского муниципального района</t>
  </si>
  <si>
    <t>в 1 квартале 2023 года по сравлению с 1 кварталом 2024 года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</si>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</sst>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0000000"/>
    <numFmt numFmtId="167" formatCode="00"/>
    <numFmt numFmtId="168" formatCode="0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168" fontId="1" fillId="0" borderId="4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167" fontId="1" fillId="0" borderId="6" xfId="0" applyNumberFormat="1" applyFont="1" applyFill="1" applyBorder="1" applyAlignment="1" applyProtection="1">
      <alignment/>
      <protection hidden="1"/>
    </xf>
    <xf numFmtId="168" fontId="1" fillId="0" borderId="6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15" xfId="0" applyNumberFormat="1" applyFont="1" applyFill="1" applyBorder="1" applyAlignment="1" applyProtection="1">
      <alignment horizontal="centerContinuous"/>
      <protection hidden="1"/>
    </xf>
    <xf numFmtId="0" fontId="2" fillId="0" borderId="16" xfId="0" applyNumberFormat="1" applyFont="1" applyFill="1" applyBorder="1" applyAlignment="1" applyProtection="1">
      <alignment horizontal="centerContinuous"/>
      <protection hidden="1"/>
    </xf>
    <xf numFmtId="0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 horizontal="centerContinuous" vertical="top"/>
      <protection hidden="1"/>
    </xf>
    <xf numFmtId="0" fontId="2" fillId="0" borderId="16" xfId="0" applyNumberFormat="1" applyFont="1" applyFill="1" applyBorder="1" applyAlignment="1" applyProtection="1">
      <alignment horizontal="centerContinuous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2" fillId="0" borderId="8" xfId="0" applyNumberFormat="1" applyFont="1" applyFill="1" applyBorder="1" applyAlignment="1" applyProtection="1">
      <alignment horizontal="centerContinuous"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4" fontId="1" fillId="0" borderId="21" xfId="0" applyNumberFormat="1" applyFont="1" applyBorder="1"/>
    <xf numFmtId="4" fontId="0" fillId="0" borderId="0" xfId="0" applyNumberFormat="1"/>
    <xf numFmtId="4" fontId="1" fillId="0" borderId="21" xfId="0" applyNumberFormat="1" applyFont="1" applyFill="1" applyBorder="1" applyAlignment="1" applyProtection="1">
      <alignment/>
      <protection hidden="1"/>
    </xf>
    <xf numFmtId="166" fontId="1" fillId="0" borderId="21" xfId="0" applyNumberFormat="1" applyFont="1" applyFill="1" applyBorder="1" applyAlignment="1" applyProtection="1">
      <alignment horizontal="right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/>
    </xf>
    <xf numFmtId="4" fontId="1" fillId="0" borderId="25" xfId="0" applyNumberFormat="1" applyFont="1" applyFill="1" applyBorder="1" applyAlignment="1" applyProtection="1">
      <alignment/>
      <protection hidden="1"/>
    </xf>
    <xf numFmtId="4" fontId="1" fillId="0" borderId="25" xfId="0" applyNumberFormat="1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/>
      <protection hidden="1"/>
    </xf>
    <xf numFmtId="0" fontId="1" fillId="0" borderId="26" xfId="0" applyNumberFormat="1" applyFont="1" applyFill="1" applyBorder="1" applyAlignment="1" applyProtection="1">
      <alignment/>
      <protection hidden="1"/>
    </xf>
    <xf numFmtId="0" fontId="1" fillId="0" borderId="27" xfId="0" applyNumberFormat="1" applyFont="1" applyFill="1" applyBorder="1" applyAlignment="1" applyProtection="1">
      <alignment/>
      <protection hidden="1"/>
    </xf>
    <xf numFmtId="4" fontId="1" fillId="0" borderId="28" xfId="0" applyNumberFormat="1" applyFont="1" applyFill="1" applyBorder="1" applyAlignment="1" applyProtection="1">
      <alignment/>
      <protection hidden="1"/>
    </xf>
    <xf numFmtId="4" fontId="1" fillId="0" borderId="24" xfId="0" applyNumberFormat="1" applyFont="1" applyFill="1" applyBorder="1" applyAlignment="1" applyProtection="1">
      <alignment/>
      <protection hidden="1"/>
    </xf>
    <xf numFmtId="4" fontId="1" fillId="0" borderId="28" xfId="0" applyNumberFormat="1" applyFont="1" applyBorder="1"/>
    <xf numFmtId="4" fontId="1" fillId="0" borderId="24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66" fontId="1" fillId="0" borderId="21" xfId="0" applyNumberFormat="1" applyFont="1" applyFill="1" applyBorder="1" applyAlignment="1" applyProtection="1">
      <alignment horizontal="right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 vertical="center"/>
    </xf>
    <xf numFmtId="165" fontId="5" fillId="0" borderId="21" xfId="20" applyNumberFormat="1" applyFont="1" applyFill="1" applyBorder="1" applyAlignment="1" applyProtection="1">
      <alignment/>
      <protection hidden="1"/>
    </xf>
    <xf numFmtId="0" fontId="0" fillId="0" borderId="0" xfId="0" applyFill="1"/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25" xfId="0" applyNumberFormat="1" applyFont="1" applyFill="1" applyBorder="1"/>
    <xf numFmtId="4" fontId="1" fillId="0" borderId="21" xfId="0" applyNumberFormat="1" applyFont="1" applyFill="1" applyBorder="1"/>
    <xf numFmtId="165" fontId="1" fillId="0" borderId="4" xfId="20" applyNumberFormat="1" applyFont="1" applyFill="1" applyBorder="1" applyAlignment="1" applyProtection="1">
      <alignment/>
      <protection hidden="1"/>
    </xf>
    <xf numFmtId="165" fontId="1" fillId="0" borderId="29" xfId="0" applyNumberFormat="1" applyFont="1" applyFill="1" applyBorder="1" applyAlignment="1" applyProtection="1">
      <alignment/>
      <protection hidden="1"/>
    </xf>
    <xf numFmtId="165" fontId="5" fillId="0" borderId="4" xfId="2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168" fontId="1" fillId="0" borderId="21" xfId="0" applyNumberFormat="1" applyFont="1" applyFill="1" applyBorder="1" applyAlignment="1" applyProtection="1">
      <alignment/>
      <protection hidden="1"/>
    </xf>
    <xf numFmtId="167" fontId="1" fillId="0" borderId="21" xfId="0" applyNumberFormat="1" applyFont="1" applyFill="1" applyBorder="1" applyAlignment="1" applyProtection="1">
      <alignment/>
      <protection hidden="1"/>
    </xf>
    <xf numFmtId="168" fontId="1" fillId="0" borderId="28" xfId="0" applyNumberFormat="1" applyFont="1" applyFill="1" applyBorder="1" applyAlignment="1" applyProtection="1">
      <alignment/>
      <protection hidden="1"/>
    </xf>
    <xf numFmtId="167" fontId="1" fillId="0" borderId="28" xfId="0" applyNumberFormat="1" applyFont="1" applyFill="1" applyBorder="1" applyAlignment="1" applyProtection="1">
      <alignment/>
      <protection hidden="1"/>
    </xf>
    <xf numFmtId="0" fontId="1" fillId="0" borderId="30" xfId="0" applyNumberFormat="1" applyFont="1" applyFill="1" applyBorder="1" applyAlignment="1" applyProtection="1">
      <alignment/>
      <protection hidden="1"/>
    </xf>
    <xf numFmtId="164" fontId="1" fillId="0" borderId="15" xfId="0" applyNumberFormat="1" applyFont="1" applyFill="1" applyBorder="1" applyAlignment="1" applyProtection="1">
      <alignment/>
      <protection hidden="1"/>
    </xf>
    <xf numFmtId="0" fontId="0" fillId="0" borderId="15" xfId="0" applyBorder="1" applyProtection="1">
      <protection hidden="1"/>
    </xf>
    <xf numFmtId="165" fontId="1" fillId="0" borderId="31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168" fontId="1" fillId="0" borderId="32" xfId="0" applyNumberFormat="1" applyFont="1" applyFill="1" applyBorder="1" applyAlignment="1" applyProtection="1">
      <alignment wrapText="1"/>
      <protection hidden="1"/>
    </xf>
    <xf numFmtId="168" fontId="1" fillId="0" borderId="33" xfId="0" applyNumberFormat="1" applyFont="1" applyFill="1" applyBorder="1" applyAlignment="1" applyProtection="1">
      <alignment wrapText="1"/>
      <protection hidden="1"/>
    </xf>
    <xf numFmtId="166" fontId="1" fillId="0" borderId="21" xfId="0" applyNumberFormat="1" applyFont="1" applyFill="1" applyBorder="1" applyAlignment="1" applyProtection="1">
      <alignment horizontal="right"/>
      <protection hidden="1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168" fontId="1" fillId="0" borderId="32" xfId="0" applyNumberFormat="1" applyFont="1" applyFill="1" applyBorder="1" applyAlignment="1" applyProtection="1">
      <alignment wrapText="1"/>
      <protection hidden="1"/>
    </xf>
    <xf numFmtId="0" fontId="2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NumberFormat="1" applyFont="1" applyFill="1" applyBorder="1" applyAlignment="1" applyProtection="1">
      <alignment horizontal="center" vertical="center"/>
      <protection hidden="1"/>
    </xf>
    <xf numFmtId="168" fontId="1" fillId="0" borderId="37" xfId="0" applyNumberFormat="1" applyFont="1" applyFill="1" applyBorder="1" applyAlignment="1" applyProtection="1">
      <alignment wrapText="1"/>
      <protection hidden="1"/>
    </xf>
    <xf numFmtId="168" fontId="1" fillId="0" borderId="38" xfId="0" applyNumberFormat="1" applyFont="1" applyFill="1" applyBorder="1" applyAlignment="1" applyProtection="1">
      <alignment wrapText="1"/>
      <protection hidden="1"/>
    </xf>
    <xf numFmtId="166" fontId="1" fillId="0" borderId="39" xfId="0" applyNumberFormat="1" applyFont="1" applyFill="1" applyBorder="1" applyAlignment="1" applyProtection="1">
      <alignment horizontal="right"/>
      <protection hidden="1"/>
    </xf>
    <xf numFmtId="168" fontId="1" fillId="0" borderId="28" xfId="0" applyNumberFormat="1" applyFont="1" applyFill="1" applyBorder="1" applyAlignment="1" applyProtection="1">
      <alignment wrapText="1"/>
      <protection hidden="1"/>
    </xf>
    <xf numFmtId="166" fontId="1" fillId="0" borderId="40" xfId="0" applyNumberFormat="1" applyFont="1" applyFill="1" applyBorder="1" applyAlignment="1" applyProtection="1">
      <alignment horizontal="right"/>
      <protection hidden="1"/>
    </xf>
    <xf numFmtId="166" fontId="1" fillId="0" borderId="8" xfId="0" applyNumberFormat="1" applyFont="1" applyFill="1" applyBorder="1" applyAlignment="1" applyProtection="1">
      <alignment horizontal="right"/>
      <protection hidden="1"/>
    </xf>
    <xf numFmtId="166" fontId="1" fillId="0" borderId="18" xfId="0" applyNumberFormat="1" applyFont="1" applyFill="1" applyBorder="1" applyAlignment="1" applyProtection="1">
      <alignment horizontal="right"/>
      <protection hidden="1"/>
    </xf>
    <xf numFmtId="168" fontId="1" fillId="0" borderId="21" xfId="0" applyNumberFormat="1" applyFont="1" applyFill="1" applyBorder="1" applyAlignment="1" applyProtection="1">
      <alignment wrapText="1"/>
      <protection hidden="1"/>
    </xf>
    <xf numFmtId="166" fontId="1" fillId="0" borderId="41" xfId="0" applyNumberFormat="1" applyFont="1" applyFill="1" applyBorder="1" applyAlignment="1" applyProtection="1">
      <alignment horizontal="right"/>
      <protection hidden="1"/>
    </xf>
    <xf numFmtId="165" fontId="1" fillId="0" borderId="21" xfId="20" applyNumberFormat="1" applyFont="1" applyFill="1" applyBorder="1" applyAlignment="1" applyProtection="1">
      <alignment/>
      <protection hidden="1"/>
    </xf>
    <xf numFmtId="165" fontId="1" fillId="0" borderId="29" xfId="0" applyNumberFormat="1" applyFont="1" applyFill="1" applyBorder="1" applyAlignment="1" applyProtection="1">
      <alignment/>
      <protection hidden="1"/>
    </xf>
    <xf numFmtId="165" fontId="1" fillId="0" borderId="28" xfId="20" applyNumberFormat="1" applyFont="1" applyFill="1" applyBorder="1" applyAlignment="1" applyProtection="1">
      <alignment/>
      <protection hidden="1"/>
    </xf>
    <xf numFmtId="165" fontId="1" fillId="0" borderId="31" xfId="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4"/>
  <sheetViews>
    <sheetView showGridLines="0" tabSelected="1" workbookViewId="0" topLeftCell="A37">
      <selection activeCell="AD65" sqref="AD65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32.57421875" style="0" customWidth="1"/>
    <col min="13" max="13" width="10.421875" style="0" customWidth="1"/>
    <col min="14" max="14" width="8.00390625" style="0" customWidth="1"/>
    <col min="15" max="15" width="7.00390625" style="0" customWidth="1"/>
    <col min="16" max="23" width="9.140625" style="0" hidden="1" customWidth="1"/>
    <col min="24" max="24" width="15.8515625" style="0" customWidth="1"/>
    <col min="25" max="28" width="9.140625" style="0" hidden="1" customWidth="1"/>
    <col min="29" max="29" width="14.8515625" style="0" customWidth="1"/>
    <col min="30" max="30" width="13.7109375" style="0" customWidth="1"/>
    <col min="31" max="31" width="15.00390625" style="73" customWidth="1"/>
    <col min="32" max="32" width="13.28125" style="73" customWidth="1"/>
    <col min="33" max="33" width="13.8515625" style="0" customWidth="1"/>
    <col min="34" max="34" width="9.140625" style="0" customWidth="1"/>
    <col min="35" max="35" width="9.140625" style="0" hidden="1" customWidth="1"/>
    <col min="36" max="254" width="9.140625" style="0" customWidth="1"/>
  </cols>
  <sheetData>
    <row r="1" spans="1:3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 t="s">
        <v>62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1"/>
      <c r="X1" s="1"/>
      <c r="Y1" s="41"/>
      <c r="Z1" s="1"/>
      <c r="AA1" s="1"/>
      <c r="AB1" s="41" t="s">
        <v>61</v>
      </c>
      <c r="AC1" s="1"/>
      <c r="AD1" s="1"/>
    </row>
    <row r="2" spans="1:3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1" t="s">
        <v>63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1" ht="17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92" t="s">
        <v>74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3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39" t="s">
        <v>59</v>
      </c>
      <c r="V4" s="5"/>
      <c r="W4" s="5"/>
      <c r="X4" s="1"/>
      <c r="Y4" s="1"/>
      <c r="Z4" s="1"/>
      <c r="AA4" s="1"/>
      <c r="AB4" s="1"/>
      <c r="AC4" s="1"/>
      <c r="AD4" s="1"/>
      <c r="AG4" s="68" t="s">
        <v>60</v>
      </c>
    </row>
    <row r="5" spans="1:33" ht="18" customHeight="1" thickBot="1">
      <c r="A5" s="38"/>
      <c r="B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103" t="s">
        <v>58</v>
      </c>
      <c r="N5" s="104"/>
      <c r="O5" s="104"/>
      <c r="P5" s="104"/>
      <c r="Q5" s="105"/>
      <c r="R5" s="35"/>
      <c r="S5" s="34"/>
      <c r="T5" s="33"/>
      <c r="U5" s="33"/>
      <c r="V5" s="33"/>
      <c r="W5" s="32"/>
      <c r="X5" s="99" t="s">
        <v>71</v>
      </c>
      <c r="Y5" s="100"/>
      <c r="Z5" s="100"/>
      <c r="AA5" s="100"/>
      <c r="AB5" s="100"/>
      <c r="AC5" s="100"/>
      <c r="AD5" s="101"/>
      <c r="AE5" s="96" t="s">
        <v>75</v>
      </c>
      <c r="AF5" s="97"/>
      <c r="AG5" s="98"/>
    </row>
    <row r="6" spans="1:33" ht="71.25" customHeight="1" thickBot="1">
      <c r="A6" s="31"/>
      <c r="B6" s="30"/>
      <c r="C6" s="29" t="s">
        <v>57</v>
      </c>
      <c r="D6" s="28"/>
      <c r="E6" s="28"/>
      <c r="F6" s="28"/>
      <c r="G6" s="28"/>
      <c r="H6" s="28"/>
      <c r="I6" s="28"/>
      <c r="J6" s="28"/>
      <c r="K6" s="28"/>
      <c r="L6" s="28"/>
      <c r="M6" s="59" t="s">
        <v>68</v>
      </c>
      <c r="N6" s="54" t="s">
        <v>56</v>
      </c>
      <c r="O6" s="54" t="s">
        <v>55</v>
      </c>
      <c r="P6" s="55" t="s">
        <v>54</v>
      </c>
      <c r="Q6" s="27" t="s">
        <v>53</v>
      </c>
      <c r="R6" s="26" t="s">
        <v>52</v>
      </c>
      <c r="S6" s="25" t="s">
        <v>51</v>
      </c>
      <c r="T6" s="25" t="s">
        <v>50</v>
      </c>
      <c r="U6" s="25" t="s">
        <v>49</v>
      </c>
      <c r="V6" s="25" t="s">
        <v>48</v>
      </c>
      <c r="W6" s="25" t="s">
        <v>47</v>
      </c>
      <c r="X6" s="47" t="s">
        <v>64</v>
      </c>
      <c r="Y6" s="48" t="s">
        <v>46</v>
      </c>
      <c r="Z6" s="49" t="s">
        <v>45</v>
      </c>
      <c r="AA6" s="50" t="s">
        <v>44</v>
      </c>
      <c r="AB6" s="51" t="s">
        <v>43</v>
      </c>
      <c r="AC6" s="52" t="s">
        <v>67</v>
      </c>
      <c r="AD6" s="53" t="s">
        <v>65</v>
      </c>
      <c r="AE6" s="74" t="s">
        <v>64</v>
      </c>
      <c r="AF6" s="75" t="s">
        <v>67</v>
      </c>
      <c r="AG6" s="58" t="s">
        <v>65</v>
      </c>
    </row>
    <row r="7" spans="1:33" ht="12.75" customHeight="1" thickBot="1">
      <c r="A7" s="5"/>
      <c r="B7" s="24"/>
      <c r="C7" s="23">
        <v>1</v>
      </c>
      <c r="D7" s="23"/>
      <c r="E7" s="23"/>
      <c r="F7" s="23"/>
      <c r="G7" s="23"/>
      <c r="H7" s="23"/>
      <c r="I7" s="23"/>
      <c r="J7" s="23"/>
      <c r="K7" s="23"/>
      <c r="L7" s="22"/>
      <c r="M7" s="21">
        <v>2</v>
      </c>
      <c r="N7" s="20">
        <v>3</v>
      </c>
      <c r="O7" s="21">
        <v>4</v>
      </c>
      <c r="P7" s="19">
        <v>5</v>
      </c>
      <c r="Q7" s="19">
        <v>6</v>
      </c>
      <c r="R7" s="19">
        <v>7</v>
      </c>
      <c r="S7" s="19">
        <v>8</v>
      </c>
      <c r="T7" s="19">
        <v>9</v>
      </c>
      <c r="U7" s="19">
        <v>10</v>
      </c>
      <c r="V7" s="19">
        <v>11</v>
      </c>
      <c r="W7" s="19">
        <v>7</v>
      </c>
      <c r="X7" s="20">
        <v>5</v>
      </c>
      <c r="Y7" s="19">
        <v>8</v>
      </c>
      <c r="Z7" s="18">
        <v>8</v>
      </c>
      <c r="AA7" s="17"/>
      <c r="AB7" s="16">
        <v>9</v>
      </c>
      <c r="AC7" s="15">
        <v>6</v>
      </c>
      <c r="AD7" s="70">
        <v>7</v>
      </c>
      <c r="AE7" s="76">
        <v>8</v>
      </c>
      <c r="AF7" s="76">
        <v>9</v>
      </c>
      <c r="AG7" s="71">
        <v>10</v>
      </c>
    </row>
    <row r="8" spans="1:34" ht="21.75" customHeight="1">
      <c r="A8" s="8"/>
      <c r="B8" s="106" t="s">
        <v>42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4">
        <v>31</v>
      </c>
      <c r="N8" s="13" t="s">
        <v>1</v>
      </c>
      <c r="O8" s="13" t="s">
        <v>1</v>
      </c>
      <c r="P8" s="108"/>
      <c r="Q8" s="108"/>
      <c r="R8" s="108"/>
      <c r="S8" s="108"/>
      <c r="T8" s="108"/>
      <c r="U8" s="108"/>
      <c r="V8" s="108"/>
      <c r="W8" s="12">
        <v>0</v>
      </c>
      <c r="X8" s="57">
        <f>X9+X14+X16+X18+X23+X27+X29+X34+X36+X38</f>
        <v>223126.90000000002</v>
      </c>
      <c r="Y8" s="57" t="e">
        <f>Y9+Y14+Y16+Y18+Y23+#REF!+Y27+Y29+#REF!+Y34+Y36+Y38</f>
        <v>#REF!</v>
      </c>
      <c r="Z8" s="57" t="e">
        <f>Z9+Z14+Z16+Z18+Z23+#REF!+Z27+Z29+#REF!+Z34+Z36+Z38</f>
        <v>#REF!</v>
      </c>
      <c r="AA8" s="57" t="e">
        <f>AA9+AA14+AA16+AA18+AA23+#REF!+AA27+AA29+#REF!+AA34+AA36+AA38</f>
        <v>#REF!</v>
      </c>
      <c r="AB8" s="57" t="e">
        <f>AB9+AB14+AB16+AB18+AB23+#REF!+AB27+AB29+#REF!+AB34+AB36+AB38</f>
        <v>#REF!</v>
      </c>
      <c r="AC8" s="57">
        <f>AC9+AC14+AC16+AC18+AC23+AC27+AC29+AC34+AC36+AC38</f>
        <v>19449.74</v>
      </c>
      <c r="AD8" s="56">
        <f>AC8*100/X8</f>
        <v>8.716896080212651</v>
      </c>
      <c r="AE8" s="77">
        <f>AE9+AE14+AE16+AE18+AE23+AE27+AE29+AE34+AE36+AE38</f>
        <v>109052.38</v>
      </c>
      <c r="AF8" s="77">
        <f>AF9+AF14+AF16+AF18+AF23+AF27+AF29+AF34+AF36+AF38</f>
        <v>35787.06</v>
      </c>
      <c r="AG8" s="57">
        <f aca="true" t="shared" si="0" ref="AG8:AG9">AF8*100/AE8</f>
        <v>32.81639520384608</v>
      </c>
      <c r="AH8" s="44"/>
    </row>
    <row r="9" spans="1:33" ht="16.5" customHeight="1">
      <c r="A9" s="8"/>
      <c r="B9" s="93" t="s">
        <v>16</v>
      </c>
      <c r="C9" s="93"/>
      <c r="D9" s="93"/>
      <c r="E9" s="93"/>
      <c r="F9" s="93"/>
      <c r="G9" s="93"/>
      <c r="H9" s="93"/>
      <c r="I9" s="93"/>
      <c r="J9" s="93"/>
      <c r="K9" s="93"/>
      <c r="L9" s="94"/>
      <c r="M9" s="11">
        <v>31</v>
      </c>
      <c r="N9" s="10">
        <v>1</v>
      </c>
      <c r="O9" s="10" t="s">
        <v>1</v>
      </c>
      <c r="P9" s="95"/>
      <c r="Q9" s="95"/>
      <c r="R9" s="95"/>
      <c r="S9" s="95"/>
      <c r="T9" s="95"/>
      <c r="U9" s="95"/>
      <c r="V9" s="95"/>
      <c r="W9" s="9">
        <v>0</v>
      </c>
      <c r="X9" s="43">
        <f>SUM(X10:X13)</f>
        <v>59822.86</v>
      </c>
      <c r="Y9" s="43">
        <v>9209.439</v>
      </c>
      <c r="Z9" s="43">
        <v>55243.439</v>
      </c>
      <c r="AA9" s="43">
        <v>9209.439</v>
      </c>
      <c r="AB9" s="43">
        <v>55243.439</v>
      </c>
      <c r="AC9" s="43">
        <f>SUM(AC10:AC13)</f>
        <v>10656.91</v>
      </c>
      <c r="AD9" s="45">
        <f aca="true" t="shared" si="1" ref="AD9:AD62">AC9*100/X9</f>
        <v>17.814109857001153</v>
      </c>
      <c r="AE9" s="78">
        <f>SUM(AE10:AE13)</f>
        <v>57985.66</v>
      </c>
      <c r="AF9" s="78">
        <f>SUM(AF10:AF13)</f>
        <v>18411.68</v>
      </c>
      <c r="AG9" s="43">
        <f t="shared" si="0"/>
        <v>31.7521263015718</v>
      </c>
    </row>
    <row r="10" spans="1:33" ht="53.25" customHeight="1">
      <c r="A10" s="8"/>
      <c r="B10" s="93" t="s">
        <v>41</v>
      </c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11">
        <v>31</v>
      </c>
      <c r="N10" s="10">
        <v>1</v>
      </c>
      <c r="O10" s="10">
        <v>4</v>
      </c>
      <c r="P10" s="95"/>
      <c r="Q10" s="95"/>
      <c r="R10" s="95"/>
      <c r="S10" s="95"/>
      <c r="T10" s="95"/>
      <c r="U10" s="95"/>
      <c r="V10" s="95"/>
      <c r="W10" s="9">
        <v>0</v>
      </c>
      <c r="X10" s="79">
        <v>28238.41</v>
      </c>
      <c r="Y10" s="80">
        <v>4798.01</v>
      </c>
      <c r="Z10" s="79">
        <v>28238.41</v>
      </c>
      <c r="AA10" s="80">
        <v>4798.01</v>
      </c>
      <c r="AB10" s="79">
        <v>28238.41</v>
      </c>
      <c r="AC10" s="80">
        <v>4798.01</v>
      </c>
      <c r="AD10" s="45">
        <f t="shared" si="1"/>
        <v>16.991077047185023</v>
      </c>
      <c r="AE10" s="115">
        <v>27088.33</v>
      </c>
      <c r="AF10" s="116">
        <v>8812.66</v>
      </c>
      <c r="AG10" s="43">
        <f>AF10*100/AE10</f>
        <v>32.53305021018276</v>
      </c>
    </row>
    <row r="11" spans="1:33" ht="16.5" customHeight="1">
      <c r="A11" s="8"/>
      <c r="B11" s="93" t="s">
        <v>40</v>
      </c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11">
        <v>31</v>
      </c>
      <c r="N11" s="10">
        <v>1</v>
      </c>
      <c r="O11" s="10">
        <v>5</v>
      </c>
      <c r="P11" s="95"/>
      <c r="Q11" s="95"/>
      <c r="R11" s="95"/>
      <c r="S11" s="95"/>
      <c r="T11" s="95"/>
      <c r="U11" s="95"/>
      <c r="V11" s="95"/>
      <c r="W11" s="9">
        <v>0</v>
      </c>
      <c r="X11" s="79">
        <v>0.2</v>
      </c>
      <c r="Y11" s="72">
        <v>0</v>
      </c>
      <c r="Z11" s="79">
        <v>0.2</v>
      </c>
      <c r="AA11" s="72">
        <v>0</v>
      </c>
      <c r="AB11" s="79">
        <v>0.2</v>
      </c>
      <c r="AC11" s="72">
        <v>0</v>
      </c>
      <c r="AD11" s="45">
        <f t="shared" si="1"/>
        <v>0</v>
      </c>
      <c r="AE11" s="115">
        <v>1.2</v>
      </c>
      <c r="AF11" s="72">
        <v>0</v>
      </c>
      <c r="AG11" s="43">
        <f aca="true" t="shared" si="2" ref="AG11:AG62">AF11*100/AE11</f>
        <v>0</v>
      </c>
    </row>
    <row r="12" spans="1:35" ht="16.5" customHeight="1">
      <c r="A12" s="8"/>
      <c r="B12" s="93" t="s">
        <v>39</v>
      </c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11">
        <v>31</v>
      </c>
      <c r="N12" s="10">
        <v>1</v>
      </c>
      <c r="O12" s="10">
        <v>11</v>
      </c>
      <c r="P12" s="95"/>
      <c r="Q12" s="95"/>
      <c r="R12" s="95"/>
      <c r="S12" s="95"/>
      <c r="T12" s="95"/>
      <c r="U12" s="95"/>
      <c r="V12" s="95"/>
      <c r="W12" s="9">
        <v>0</v>
      </c>
      <c r="X12" s="79">
        <v>550</v>
      </c>
      <c r="Y12" s="72">
        <v>0</v>
      </c>
      <c r="Z12" s="79">
        <v>550</v>
      </c>
      <c r="AA12" s="72">
        <v>0</v>
      </c>
      <c r="AB12" s="79">
        <v>550</v>
      </c>
      <c r="AC12" s="72">
        <v>0</v>
      </c>
      <c r="AD12" s="45">
        <f t="shared" si="1"/>
        <v>0</v>
      </c>
      <c r="AE12" s="115">
        <v>1827.3</v>
      </c>
      <c r="AF12" s="72">
        <v>0</v>
      </c>
      <c r="AG12" s="43">
        <f t="shared" si="2"/>
        <v>0</v>
      </c>
      <c r="AI12" s="67"/>
    </row>
    <row r="13" spans="1:33" ht="16.5" customHeight="1">
      <c r="A13" s="8"/>
      <c r="B13" s="93" t="s">
        <v>15</v>
      </c>
      <c r="C13" s="93"/>
      <c r="D13" s="93"/>
      <c r="E13" s="93"/>
      <c r="F13" s="93"/>
      <c r="G13" s="93"/>
      <c r="H13" s="93"/>
      <c r="I13" s="93"/>
      <c r="J13" s="93"/>
      <c r="K13" s="93"/>
      <c r="L13" s="94"/>
      <c r="M13" s="11">
        <v>31</v>
      </c>
      <c r="N13" s="10">
        <v>1</v>
      </c>
      <c r="O13" s="10">
        <v>13</v>
      </c>
      <c r="P13" s="95"/>
      <c r="Q13" s="95"/>
      <c r="R13" s="95"/>
      <c r="S13" s="95"/>
      <c r="T13" s="95"/>
      <c r="U13" s="95"/>
      <c r="V13" s="95"/>
      <c r="W13" s="9">
        <v>0</v>
      </c>
      <c r="X13" s="79">
        <v>31034.25</v>
      </c>
      <c r="Y13" s="80">
        <v>5858.9</v>
      </c>
      <c r="Z13" s="79">
        <v>31034.25</v>
      </c>
      <c r="AA13" s="80">
        <v>5858.9</v>
      </c>
      <c r="AB13" s="79">
        <v>31034.25</v>
      </c>
      <c r="AC13" s="80">
        <v>5858.9</v>
      </c>
      <c r="AD13" s="45">
        <f t="shared" si="1"/>
        <v>18.878819368923043</v>
      </c>
      <c r="AE13" s="115">
        <v>29068.83</v>
      </c>
      <c r="AF13" s="116">
        <v>9599.02</v>
      </c>
      <c r="AG13" s="43">
        <f t="shared" si="2"/>
        <v>33.02169368357791</v>
      </c>
    </row>
    <row r="14" spans="1:33" ht="16.5" customHeight="1">
      <c r="A14" s="8"/>
      <c r="B14" s="93" t="s">
        <v>38</v>
      </c>
      <c r="C14" s="93"/>
      <c r="D14" s="93"/>
      <c r="E14" s="93"/>
      <c r="F14" s="93"/>
      <c r="G14" s="93"/>
      <c r="H14" s="93"/>
      <c r="I14" s="93"/>
      <c r="J14" s="93"/>
      <c r="K14" s="93"/>
      <c r="L14" s="94"/>
      <c r="M14" s="11">
        <v>31</v>
      </c>
      <c r="N14" s="10">
        <v>2</v>
      </c>
      <c r="O14" s="10" t="s">
        <v>1</v>
      </c>
      <c r="P14" s="95"/>
      <c r="Q14" s="95"/>
      <c r="R14" s="95"/>
      <c r="S14" s="95"/>
      <c r="T14" s="95"/>
      <c r="U14" s="95"/>
      <c r="V14" s="95"/>
      <c r="W14" s="9">
        <v>0</v>
      </c>
      <c r="X14" s="43">
        <f>X15</f>
        <v>1153.9</v>
      </c>
      <c r="Y14" s="43">
        <v>210.36</v>
      </c>
      <c r="Z14" s="43">
        <v>892.9</v>
      </c>
      <c r="AA14" s="43">
        <v>210.36</v>
      </c>
      <c r="AB14" s="43">
        <v>892.9</v>
      </c>
      <c r="AC14" s="43">
        <f>AC15</f>
        <v>253.42</v>
      </c>
      <c r="AD14" s="45">
        <f t="shared" si="1"/>
        <v>21.962041771384</v>
      </c>
      <c r="AE14" s="78">
        <f>AE15</f>
        <v>1291.1</v>
      </c>
      <c r="AF14" s="78">
        <f>AF15</f>
        <v>547.79</v>
      </c>
      <c r="AG14" s="43">
        <f t="shared" si="2"/>
        <v>42.428162032375496</v>
      </c>
    </row>
    <row r="15" spans="1:33" ht="16.5" customHeight="1">
      <c r="A15" s="8"/>
      <c r="B15" s="93" t="s">
        <v>37</v>
      </c>
      <c r="C15" s="93"/>
      <c r="D15" s="93"/>
      <c r="E15" s="93"/>
      <c r="F15" s="93"/>
      <c r="G15" s="93"/>
      <c r="H15" s="93"/>
      <c r="I15" s="93"/>
      <c r="J15" s="93"/>
      <c r="K15" s="93"/>
      <c r="L15" s="94"/>
      <c r="M15" s="11">
        <v>31</v>
      </c>
      <c r="N15" s="10">
        <v>2</v>
      </c>
      <c r="O15" s="10">
        <v>3</v>
      </c>
      <c r="P15" s="95"/>
      <c r="Q15" s="95"/>
      <c r="R15" s="95"/>
      <c r="S15" s="95"/>
      <c r="T15" s="95"/>
      <c r="U15" s="95"/>
      <c r="V15" s="95"/>
      <c r="W15" s="9">
        <v>0</v>
      </c>
      <c r="X15" s="79">
        <v>1153.9</v>
      </c>
      <c r="Y15" s="80">
        <v>253.42</v>
      </c>
      <c r="Z15" s="79">
        <v>1153.9</v>
      </c>
      <c r="AA15" s="80">
        <v>253.42</v>
      </c>
      <c r="AB15" s="79">
        <v>1153.9</v>
      </c>
      <c r="AC15" s="80">
        <v>253.42</v>
      </c>
      <c r="AD15" s="45">
        <f t="shared" si="1"/>
        <v>21.962041771384</v>
      </c>
      <c r="AE15" s="115">
        <v>1291.1</v>
      </c>
      <c r="AF15" s="116">
        <v>547.79</v>
      </c>
      <c r="AG15" s="43">
        <f t="shared" si="2"/>
        <v>42.428162032375496</v>
      </c>
    </row>
    <row r="16" spans="1:33" ht="21.75" customHeight="1">
      <c r="A16" s="8"/>
      <c r="B16" s="93" t="s">
        <v>36</v>
      </c>
      <c r="C16" s="93"/>
      <c r="D16" s="93"/>
      <c r="E16" s="93"/>
      <c r="F16" s="93"/>
      <c r="G16" s="93"/>
      <c r="H16" s="93"/>
      <c r="I16" s="93"/>
      <c r="J16" s="93"/>
      <c r="K16" s="93"/>
      <c r="L16" s="94"/>
      <c r="M16" s="11">
        <v>31</v>
      </c>
      <c r="N16" s="10">
        <v>3</v>
      </c>
      <c r="O16" s="10" t="s">
        <v>1</v>
      </c>
      <c r="P16" s="95"/>
      <c r="Q16" s="95"/>
      <c r="R16" s="95"/>
      <c r="S16" s="95"/>
      <c r="T16" s="95"/>
      <c r="U16" s="95"/>
      <c r="V16" s="95"/>
      <c r="W16" s="9">
        <v>0</v>
      </c>
      <c r="X16" s="43">
        <f>X17</f>
        <v>252.3</v>
      </c>
      <c r="Y16" s="43">
        <v>0</v>
      </c>
      <c r="Z16" s="43">
        <v>90</v>
      </c>
      <c r="AA16" s="43">
        <v>0</v>
      </c>
      <c r="AB16" s="43">
        <v>90</v>
      </c>
      <c r="AC16" s="43">
        <f>AC17</f>
        <v>75.69</v>
      </c>
      <c r="AD16" s="45">
        <v>0</v>
      </c>
      <c r="AE16" s="78">
        <f>AE17</f>
        <v>0</v>
      </c>
      <c r="AF16" s="78">
        <f>AF17</f>
        <v>0</v>
      </c>
      <c r="AG16" s="43">
        <v>0</v>
      </c>
    </row>
    <row r="17" spans="1:33" ht="32.25" customHeight="1">
      <c r="A17" s="8"/>
      <c r="B17" s="93" t="s">
        <v>35</v>
      </c>
      <c r="C17" s="93"/>
      <c r="D17" s="93"/>
      <c r="E17" s="93"/>
      <c r="F17" s="93"/>
      <c r="G17" s="93"/>
      <c r="H17" s="93"/>
      <c r="I17" s="93"/>
      <c r="J17" s="93"/>
      <c r="K17" s="93"/>
      <c r="L17" s="94"/>
      <c r="M17" s="11">
        <v>31</v>
      </c>
      <c r="N17" s="10">
        <v>3</v>
      </c>
      <c r="O17" s="10">
        <v>9</v>
      </c>
      <c r="P17" s="95"/>
      <c r="Q17" s="95"/>
      <c r="R17" s="95"/>
      <c r="S17" s="95"/>
      <c r="T17" s="95"/>
      <c r="U17" s="95"/>
      <c r="V17" s="95"/>
      <c r="W17" s="9">
        <v>0</v>
      </c>
      <c r="X17" s="79">
        <v>252.3</v>
      </c>
      <c r="Y17" s="80">
        <v>75.69</v>
      </c>
      <c r="Z17" s="79">
        <v>252.3</v>
      </c>
      <c r="AA17" s="80">
        <v>75.69</v>
      </c>
      <c r="AB17" s="79">
        <v>252.3</v>
      </c>
      <c r="AC17" s="80">
        <v>75.69</v>
      </c>
      <c r="AD17" s="45">
        <v>0</v>
      </c>
      <c r="AE17" s="79">
        <v>0</v>
      </c>
      <c r="AF17" s="80">
        <v>0</v>
      </c>
      <c r="AG17" s="43">
        <v>0</v>
      </c>
    </row>
    <row r="18" spans="1:33" ht="16.5" customHeight="1">
      <c r="A18" s="8"/>
      <c r="B18" s="93" t="s">
        <v>14</v>
      </c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11">
        <v>31</v>
      </c>
      <c r="N18" s="10">
        <v>4</v>
      </c>
      <c r="O18" s="10" t="s">
        <v>1</v>
      </c>
      <c r="P18" s="95"/>
      <c r="Q18" s="95"/>
      <c r="R18" s="95"/>
      <c r="S18" s="95"/>
      <c r="T18" s="95"/>
      <c r="U18" s="95"/>
      <c r="V18" s="95"/>
      <c r="W18" s="9">
        <v>0</v>
      </c>
      <c r="X18" s="43">
        <f>SUM(X19:X22)</f>
        <v>1459.2</v>
      </c>
      <c r="Y18" s="43">
        <v>0</v>
      </c>
      <c r="Z18" s="43">
        <v>580.57</v>
      </c>
      <c r="AA18" s="43">
        <v>0</v>
      </c>
      <c r="AB18" s="43">
        <v>580.57</v>
      </c>
      <c r="AC18" s="43">
        <f>SUM(AC19:AC22)</f>
        <v>100</v>
      </c>
      <c r="AD18" s="45">
        <f t="shared" si="1"/>
        <v>6.853070175438596</v>
      </c>
      <c r="AE18" s="78">
        <f>SUM(AE19:AE22)</f>
        <v>2597.2</v>
      </c>
      <c r="AF18" s="78">
        <f>SUM(AF19:AF22)</f>
        <v>313.6</v>
      </c>
      <c r="AG18" s="43">
        <f t="shared" si="2"/>
        <v>12.074541814261515</v>
      </c>
    </row>
    <row r="19" spans="1:33" ht="16.5" customHeight="1">
      <c r="A19" s="8"/>
      <c r="B19" s="93" t="s">
        <v>34</v>
      </c>
      <c r="C19" s="93"/>
      <c r="D19" s="93"/>
      <c r="E19" s="93"/>
      <c r="F19" s="93"/>
      <c r="G19" s="93"/>
      <c r="H19" s="93"/>
      <c r="I19" s="93"/>
      <c r="J19" s="93"/>
      <c r="K19" s="93"/>
      <c r="L19" s="94"/>
      <c r="M19" s="11">
        <v>31</v>
      </c>
      <c r="N19" s="10">
        <v>4</v>
      </c>
      <c r="O19" s="10">
        <v>5</v>
      </c>
      <c r="P19" s="95"/>
      <c r="Q19" s="95"/>
      <c r="R19" s="95"/>
      <c r="S19" s="95"/>
      <c r="T19" s="95"/>
      <c r="U19" s="95"/>
      <c r="V19" s="95"/>
      <c r="W19" s="9">
        <v>0</v>
      </c>
      <c r="X19" s="79">
        <v>942.4</v>
      </c>
      <c r="Y19" s="72">
        <v>0</v>
      </c>
      <c r="Z19" s="79">
        <v>942.4</v>
      </c>
      <c r="AA19" s="72">
        <v>0</v>
      </c>
      <c r="AB19" s="79">
        <v>942.4</v>
      </c>
      <c r="AC19" s="72">
        <v>0</v>
      </c>
      <c r="AD19" s="45">
        <f t="shared" si="1"/>
        <v>0</v>
      </c>
      <c r="AE19" s="115">
        <v>649.1</v>
      </c>
      <c r="AF19" s="72">
        <v>0</v>
      </c>
      <c r="AG19" s="43">
        <f t="shared" si="2"/>
        <v>0</v>
      </c>
    </row>
    <row r="20" spans="1:33" ht="16.5" customHeight="1">
      <c r="A20" s="8"/>
      <c r="B20" s="102" t="s">
        <v>72</v>
      </c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11">
        <v>31</v>
      </c>
      <c r="N20" s="10">
        <v>4</v>
      </c>
      <c r="O20" s="10">
        <v>8</v>
      </c>
      <c r="P20" s="69"/>
      <c r="Q20" s="69"/>
      <c r="R20" s="69"/>
      <c r="S20" s="69"/>
      <c r="T20" s="69"/>
      <c r="U20" s="69"/>
      <c r="V20" s="69"/>
      <c r="W20" s="9"/>
      <c r="X20" s="79">
        <v>120</v>
      </c>
      <c r="Y20" s="81">
        <v>0</v>
      </c>
      <c r="Z20" s="79">
        <v>120</v>
      </c>
      <c r="AA20" s="81">
        <v>0</v>
      </c>
      <c r="AB20" s="79">
        <v>120</v>
      </c>
      <c r="AC20" s="81">
        <v>0</v>
      </c>
      <c r="AD20" s="45">
        <v>0</v>
      </c>
      <c r="AE20" s="115">
        <v>200</v>
      </c>
      <c r="AF20" s="116">
        <v>63.6</v>
      </c>
      <c r="AG20" s="43">
        <f t="shared" si="2"/>
        <v>31.8</v>
      </c>
    </row>
    <row r="21" spans="1:33" ht="16.5" customHeight="1">
      <c r="A21" s="8"/>
      <c r="B21" s="93" t="s">
        <v>33</v>
      </c>
      <c r="C21" s="93"/>
      <c r="D21" s="93"/>
      <c r="E21" s="93"/>
      <c r="F21" s="93"/>
      <c r="G21" s="93"/>
      <c r="H21" s="93"/>
      <c r="I21" s="93"/>
      <c r="J21" s="93"/>
      <c r="K21" s="93"/>
      <c r="L21" s="94"/>
      <c r="M21" s="11">
        <v>31</v>
      </c>
      <c r="N21" s="10">
        <v>4</v>
      </c>
      <c r="O21" s="10">
        <v>9</v>
      </c>
      <c r="P21" s="95"/>
      <c r="Q21" s="95"/>
      <c r="R21" s="95"/>
      <c r="S21" s="95"/>
      <c r="T21" s="95"/>
      <c r="U21" s="95"/>
      <c r="V21" s="95"/>
      <c r="W21" s="9">
        <v>0</v>
      </c>
      <c r="X21" s="79">
        <v>216.8</v>
      </c>
      <c r="Y21" s="80">
        <v>100</v>
      </c>
      <c r="Z21" s="79">
        <v>216.8</v>
      </c>
      <c r="AA21" s="80">
        <v>100</v>
      </c>
      <c r="AB21" s="79">
        <v>216.8</v>
      </c>
      <c r="AC21" s="80">
        <v>100</v>
      </c>
      <c r="AD21" s="45">
        <f t="shared" si="1"/>
        <v>46.125461254612546</v>
      </c>
      <c r="AE21" s="115">
        <v>1548.1</v>
      </c>
      <c r="AF21" s="116">
        <v>250</v>
      </c>
      <c r="AG21" s="43">
        <f t="shared" si="2"/>
        <v>16.148827595116597</v>
      </c>
    </row>
    <row r="22" spans="1:33" ht="22.5" customHeight="1">
      <c r="A22" s="8"/>
      <c r="B22" s="102" t="s">
        <v>66</v>
      </c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11">
        <v>31</v>
      </c>
      <c r="N22" s="10">
        <v>4</v>
      </c>
      <c r="O22" s="10">
        <v>12</v>
      </c>
      <c r="P22" s="46"/>
      <c r="Q22" s="46"/>
      <c r="R22" s="46"/>
      <c r="S22" s="46"/>
      <c r="T22" s="46"/>
      <c r="U22" s="46"/>
      <c r="V22" s="46"/>
      <c r="W22" s="9"/>
      <c r="X22" s="79">
        <v>180</v>
      </c>
      <c r="Y22" s="72">
        <v>0</v>
      </c>
      <c r="Z22" s="79">
        <v>180</v>
      </c>
      <c r="AA22" s="72">
        <v>0</v>
      </c>
      <c r="AB22" s="79">
        <v>180</v>
      </c>
      <c r="AC22" s="72">
        <v>0</v>
      </c>
      <c r="AD22" s="45">
        <v>0</v>
      </c>
      <c r="AE22" s="115">
        <v>200</v>
      </c>
      <c r="AF22" s="72">
        <v>0</v>
      </c>
      <c r="AG22" s="43">
        <f t="shared" si="2"/>
        <v>0</v>
      </c>
    </row>
    <row r="23" spans="1:33" ht="16.5" customHeight="1">
      <c r="A23" s="8"/>
      <c r="B23" s="93" t="s">
        <v>32</v>
      </c>
      <c r="C23" s="93"/>
      <c r="D23" s="93"/>
      <c r="E23" s="93"/>
      <c r="F23" s="93"/>
      <c r="G23" s="93"/>
      <c r="H23" s="93"/>
      <c r="I23" s="93"/>
      <c r="J23" s="93"/>
      <c r="K23" s="93"/>
      <c r="L23" s="94"/>
      <c r="M23" s="11">
        <v>31</v>
      </c>
      <c r="N23" s="10">
        <v>5</v>
      </c>
      <c r="O23" s="10" t="s">
        <v>1</v>
      </c>
      <c r="P23" s="95"/>
      <c r="Q23" s="95"/>
      <c r="R23" s="95"/>
      <c r="S23" s="95"/>
      <c r="T23" s="95"/>
      <c r="U23" s="95"/>
      <c r="V23" s="95"/>
      <c r="W23" s="9">
        <v>0</v>
      </c>
      <c r="X23" s="43">
        <f>SUM(X24:X26)</f>
        <v>131697.94</v>
      </c>
      <c r="Y23" s="43">
        <v>167.65</v>
      </c>
      <c r="Z23" s="43">
        <v>52503.25</v>
      </c>
      <c r="AA23" s="43">
        <v>167.65</v>
      </c>
      <c r="AB23" s="43">
        <v>52503.25</v>
      </c>
      <c r="AC23" s="43">
        <f>SUM(AC24:AC26)</f>
        <v>2029.76</v>
      </c>
      <c r="AD23" s="45">
        <f t="shared" si="1"/>
        <v>1.541223803500647</v>
      </c>
      <c r="AE23" s="78">
        <f>SUM(AE24:AE26)</f>
        <v>8106.7</v>
      </c>
      <c r="AF23" s="78">
        <f>SUM(AF24:AF26)</f>
        <v>1414.44</v>
      </c>
      <c r="AG23" s="43">
        <f t="shared" si="2"/>
        <v>17.447790099547287</v>
      </c>
    </row>
    <row r="24" spans="1:33" ht="16.5" customHeight="1">
      <c r="A24" s="8"/>
      <c r="B24" s="93" t="s">
        <v>31</v>
      </c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11">
        <v>31</v>
      </c>
      <c r="N24" s="10">
        <v>5</v>
      </c>
      <c r="O24" s="10">
        <v>1</v>
      </c>
      <c r="P24" s="95"/>
      <c r="Q24" s="95"/>
      <c r="R24" s="95"/>
      <c r="S24" s="95"/>
      <c r="T24" s="95"/>
      <c r="U24" s="95"/>
      <c r="V24" s="95"/>
      <c r="W24" s="9">
        <v>0</v>
      </c>
      <c r="X24" s="79">
        <v>124971.49</v>
      </c>
      <c r="Y24" s="80">
        <v>1952.81</v>
      </c>
      <c r="Z24" s="79">
        <v>124971.49</v>
      </c>
      <c r="AA24" s="80">
        <v>1952.81</v>
      </c>
      <c r="AB24" s="79">
        <v>124971.49</v>
      </c>
      <c r="AC24" s="80">
        <v>1952.81</v>
      </c>
      <c r="AD24" s="45">
        <f t="shared" si="1"/>
        <v>1.5626043988112808</v>
      </c>
      <c r="AE24" s="115">
        <v>3900</v>
      </c>
      <c r="AF24" s="116">
        <v>141.5</v>
      </c>
      <c r="AG24" s="43">
        <f t="shared" si="2"/>
        <v>3.628205128205128</v>
      </c>
    </row>
    <row r="25" spans="1:33" ht="16.5" customHeight="1">
      <c r="A25" s="8"/>
      <c r="B25" s="93" t="s">
        <v>30</v>
      </c>
      <c r="C25" s="93"/>
      <c r="D25" s="93"/>
      <c r="E25" s="93"/>
      <c r="F25" s="93"/>
      <c r="G25" s="93"/>
      <c r="H25" s="93"/>
      <c r="I25" s="93"/>
      <c r="J25" s="93"/>
      <c r="K25" s="93"/>
      <c r="L25" s="94"/>
      <c r="M25" s="11">
        <v>31</v>
      </c>
      <c r="N25" s="10">
        <v>5</v>
      </c>
      <c r="O25" s="10">
        <v>2</v>
      </c>
      <c r="P25" s="95"/>
      <c r="Q25" s="95"/>
      <c r="R25" s="95"/>
      <c r="S25" s="95"/>
      <c r="T25" s="95"/>
      <c r="U25" s="95"/>
      <c r="V25" s="95"/>
      <c r="W25" s="9">
        <v>0</v>
      </c>
      <c r="X25" s="79">
        <v>6300</v>
      </c>
      <c r="Y25" s="80">
        <v>0</v>
      </c>
      <c r="Z25" s="79">
        <v>6300</v>
      </c>
      <c r="AA25" s="80">
        <v>0</v>
      </c>
      <c r="AB25" s="79">
        <v>6300</v>
      </c>
      <c r="AC25" s="80">
        <v>0</v>
      </c>
      <c r="AD25" s="45">
        <f t="shared" si="1"/>
        <v>0</v>
      </c>
      <c r="AE25" s="115">
        <v>3772.7</v>
      </c>
      <c r="AF25" s="116">
        <v>1212.94</v>
      </c>
      <c r="AG25" s="43">
        <f t="shared" si="2"/>
        <v>32.15044928035625</v>
      </c>
    </row>
    <row r="26" spans="1:33" ht="16.5" customHeight="1">
      <c r="A26" s="8"/>
      <c r="B26" s="93" t="s">
        <v>29</v>
      </c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11">
        <v>31</v>
      </c>
      <c r="N26" s="10">
        <v>5</v>
      </c>
      <c r="O26" s="10">
        <v>3</v>
      </c>
      <c r="P26" s="95"/>
      <c r="Q26" s="95"/>
      <c r="R26" s="95"/>
      <c r="S26" s="95"/>
      <c r="T26" s="95"/>
      <c r="U26" s="95"/>
      <c r="V26" s="95"/>
      <c r="W26" s="9">
        <v>0</v>
      </c>
      <c r="X26" s="79">
        <v>426.45</v>
      </c>
      <c r="Y26" s="80">
        <v>76.95</v>
      </c>
      <c r="Z26" s="79">
        <v>426.45</v>
      </c>
      <c r="AA26" s="80">
        <v>76.95</v>
      </c>
      <c r="AB26" s="79">
        <v>426.45</v>
      </c>
      <c r="AC26" s="80">
        <v>76.95</v>
      </c>
      <c r="AD26" s="45">
        <f t="shared" si="1"/>
        <v>18.044319380935633</v>
      </c>
      <c r="AE26" s="115">
        <v>434</v>
      </c>
      <c r="AF26" s="116">
        <v>60</v>
      </c>
      <c r="AG26" s="43">
        <f t="shared" si="2"/>
        <v>13.824884792626728</v>
      </c>
    </row>
    <row r="27" spans="1:33" ht="16.5" customHeight="1">
      <c r="A27" s="8"/>
      <c r="B27" s="93" t="s">
        <v>28</v>
      </c>
      <c r="C27" s="93"/>
      <c r="D27" s="93"/>
      <c r="E27" s="93"/>
      <c r="F27" s="93"/>
      <c r="G27" s="93"/>
      <c r="H27" s="93"/>
      <c r="I27" s="93"/>
      <c r="J27" s="93"/>
      <c r="K27" s="93"/>
      <c r="L27" s="94"/>
      <c r="M27" s="11">
        <v>31</v>
      </c>
      <c r="N27" s="10">
        <v>8</v>
      </c>
      <c r="O27" s="10" t="s">
        <v>1</v>
      </c>
      <c r="P27" s="95"/>
      <c r="Q27" s="95"/>
      <c r="R27" s="95"/>
      <c r="S27" s="95"/>
      <c r="T27" s="95"/>
      <c r="U27" s="95"/>
      <c r="V27" s="95"/>
      <c r="W27" s="9">
        <v>0</v>
      </c>
      <c r="X27" s="43">
        <f>X28</f>
        <v>15277.41</v>
      </c>
      <c r="Y27" s="43">
        <v>2010</v>
      </c>
      <c r="Z27" s="43">
        <v>9277.21</v>
      </c>
      <c r="AA27" s="43">
        <v>2010</v>
      </c>
      <c r="AB27" s="43">
        <v>9277.21</v>
      </c>
      <c r="AC27" s="43">
        <f>AC28</f>
        <v>3986.9</v>
      </c>
      <c r="AD27" s="45">
        <f t="shared" si="1"/>
        <v>26.09670094603732</v>
      </c>
      <c r="AE27" s="78">
        <f>AE28</f>
        <v>17011.02</v>
      </c>
      <c r="AF27" s="78">
        <f>AF28</f>
        <v>5893.36</v>
      </c>
      <c r="AG27" s="43">
        <f t="shared" si="2"/>
        <v>34.644365828739254</v>
      </c>
    </row>
    <row r="28" spans="1:33" ht="16.5" customHeight="1">
      <c r="A28" s="8"/>
      <c r="B28" s="93" t="s">
        <v>27</v>
      </c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11">
        <v>31</v>
      </c>
      <c r="N28" s="10">
        <v>8</v>
      </c>
      <c r="O28" s="10">
        <v>1</v>
      </c>
      <c r="P28" s="95"/>
      <c r="Q28" s="95"/>
      <c r="R28" s="95"/>
      <c r="S28" s="95"/>
      <c r="T28" s="95"/>
      <c r="U28" s="95"/>
      <c r="V28" s="95"/>
      <c r="W28" s="9">
        <v>0</v>
      </c>
      <c r="X28" s="79">
        <v>15277.41</v>
      </c>
      <c r="Y28" s="80">
        <v>3986.9</v>
      </c>
      <c r="Z28" s="79">
        <v>15277.41</v>
      </c>
      <c r="AA28" s="80">
        <v>3986.9</v>
      </c>
      <c r="AB28" s="79">
        <v>15277.41</v>
      </c>
      <c r="AC28" s="80">
        <v>3986.9</v>
      </c>
      <c r="AD28" s="45">
        <f t="shared" si="1"/>
        <v>26.09670094603732</v>
      </c>
      <c r="AE28" s="115">
        <v>17011.02</v>
      </c>
      <c r="AF28" s="116">
        <v>5893.36</v>
      </c>
      <c r="AG28" s="43">
        <f t="shared" si="2"/>
        <v>34.644365828739254</v>
      </c>
    </row>
    <row r="29" spans="1:33" ht="16.5" customHeight="1">
      <c r="A29" s="8"/>
      <c r="B29" s="93" t="s">
        <v>6</v>
      </c>
      <c r="C29" s="93"/>
      <c r="D29" s="93"/>
      <c r="E29" s="93"/>
      <c r="F29" s="93"/>
      <c r="G29" s="93"/>
      <c r="H29" s="93"/>
      <c r="I29" s="93"/>
      <c r="J29" s="93"/>
      <c r="K29" s="93"/>
      <c r="L29" s="94"/>
      <c r="M29" s="11">
        <v>31</v>
      </c>
      <c r="N29" s="10">
        <v>10</v>
      </c>
      <c r="O29" s="10" t="s">
        <v>1</v>
      </c>
      <c r="P29" s="95"/>
      <c r="Q29" s="95"/>
      <c r="R29" s="95"/>
      <c r="S29" s="95"/>
      <c r="T29" s="95"/>
      <c r="U29" s="95"/>
      <c r="V29" s="95"/>
      <c r="W29" s="9">
        <v>0</v>
      </c>
      <c r="X29" s="43">
        <f>SUM(X30:X33)</f>
        <v>3110.3999999999996</v>
      </c>
      <c r="Y29" s="43">
        <v>204.117</v>
      </c>
      <c r="Z29" s="43">
        <v>3111</v>
      </c>
      <c r="AA29" s="43">
        <v>204.117</v>
      </c>
      <c r="AB29" s="43">
        <v>3111</v>
      </c>
      <c r="AC29" s="43">
        <f>SUM(AC30:AC33)</f>
        <v>194.86</v>
      </c>
      <c r="AD29" s="45">
        <f t="shared" si="1"/>
        <v>6.264789094650206</v>
      </c>
      <c r="AE29" s="78">
        <f>SUM(AE30:AE33)</f>
        <v>7769.700000000001</v>
      </c>
      <c r="AF29" s="78">
        <f>SUM(AF30:AF33)</f>
        <v>4056.39</v>
      </c>
      <c r="AG29" s="43">
        <f t="shared" si="2"/>
        <v>52.207807251245214</v>
      </c>
    </row>
    <row r="30" spans="1:33" ht="16.5" customHeight="1">
      <c r="A30" s="8"/>
      <c r="B30" s="93" t="s">
        <v>26</v>
      </c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11">
        <v>31</v>
      </c>
      <c r="N30" s="10">
        <v>10</v>
      </c>
      <c r="O30" s="10">
        <v>1</v>
      </c>
      <c r="P30" s="95"/>
      <c r="Q30" s="95"/>
      <c r="R30" s="95"/>
      <c r="S30" s="95"/>
      <c r="T30" s="95"/>
      <c r="U30" s="95"/>
      <c r="V30" s="95"/>
      <c r="W30" s="9">
        <v>0</v>
      </c>
      <c r="X30" s="79">
        <v>21.6</v>
      </c>
      <c r="Y30" s="80">
        <v>5.4</v>
      </c>
      <c r="Z30" s="79">
        <v>21.6</v>
      </c>
      <c r="AA30" s="80">
        <v>5.4</v>
      </c>
      <c r="AB30" s="79">
        <v>21.6</v>
      </c>
      <c r="AC30" s="80">
        <v>5.4</v>
      </c>
      <c r="AD30" s="45">
        <f t="shared" si="1"/>
        <v>25</v>
      </c>
      <c r="AE30" s="115">
        <v>21.6</v>
      </c>
      <c r="AF30" s="116">
        <v>5.4</v>
      </c>
      <c r="AG30" s="43">
        <f t="shared" si="2"/>
        <v>25</v>
      </c>
    </row>
    <row r="31" spans="1:33" ht="16.5" customHeight="1">
      <c r="A31" s="8"/>
      <c r="B31" s="93" t="s">
        <v>5</v>
      </c>
      <c r="C31" s="93"/>
      <c r="D31" s="93"/>
      <c r="E31" s="93"/>
      <c r="F31" s="93"/>
      <c r="G31" s="93"/>
      <c r="H31" s="93"/>
      <c r="I31" s="93"/>
      <c r="J31" s="93"/>
      <c r="K31" s="93"/>
      <c r="L31" s="94"/>
      <c r="M31" s="11">
        <v>31</v>
      </c>
      <c r="N31" s="10">
        <v>10</v>
      </c>
      <c r="O31" s="10">
        <v>3</v>
      </c>
      <c r="P31" s="95"/>
      <c r="Q31" s="95"/>
      <c r="R31" s="95"/>
      <c r="S31" s="95"/>
      <c r="T31" s="95"/>
      <c r="U31" s="95"/>
      <c r="V31" s="95"/>
      <c r="W31" s="9">
        <v>0</v>
      </c>
      <c r="X31" s="79">
        <v>0</v>
      </c>
      <c r="Y31" s="72">
        <v>0</v>
      </c>
      <c r="Z31" s="79">
        <v>2019.3</v>
      </c>
      <c r="AA31" s="72">
        <v>0</v>
      </c>
      <c r="AB31" s="79">
        <v>2019.3</v>
      </c>
      <c r="AC31" s="72">
        <v>0</v>
      </c>
      <c r="AD31" s="45">
        <v>0</v>
      </c>
      <c r="AE31" s="115">
        <v>3799.2</v>
      </c>
      <c r="AF31" s="116">
        <v>3799.2</v>
      </c>
      <c r="AG31" s="43">
        <f aca="true" t="shared" si="3" ref="AG31">AF31*100/AE31</f>
        <v>100</v>
      </c>
    </row>
    <row r="32" spans="1:33" ht="16.5" customHeight="1">
      <c r="A32" s="8"/>
      <c r="B32" s="93" t="s">
        <v>4</v>
      </c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11">
        <v>31</v>
      </c>
      <c r="N32" s="10">
        <v>10</v>
      </c>
      <c r="O32" s="10">
        <v>4</v>
      </c>
      <c r="P32" s="95"/>
      <c r="Q32" s="95"/>
      <c r="R32" s="95"/>
      <c r="S32" s="95"/>
      <c r="T32" s="95"/>
      <c r="U32" s="95"/>
      <c r="V32" s="95"/>
      <c r="W32" s="9">
        <v>0</v>
      </c>
      <c r="X32" s="79">
        <v>2019.3</v>
      </c>
      <c r="Y32" s="72">
        <v>0</v>
      </c>
      <c r="Z32" s="79">
        <v>2019.3</v>
      </c>
      <c r="AA32" s="72">
        <v>0</v>
      </c>
      <c r="AB32" s="79">
        <v>2019.3</v>
      </c>
      <c r="AC32" s="72">
        <v>0</v>
      </c>
      <c r="AD32" s="45">
        <f t="shared" si="1"/>
        <v>0</v>
      </c>
      <c r="AE32" s="115">
        <v>2854.3</v>
      </c>
      <c r="AF32" s="72">
        <v>0</v>
      </c>
      <c r="AG32" s="43">
        <f t="shared" si="2"/>
        <v>0</v>
      </c>
    </row>
    <row r="33" spans="1:33" ht="21.75" customHeight="1">
      <c r="A33" s="8"/>
      <c r="B33" s="93" t="s">
        <v>25</v>
      </c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11">
        <v>31</v>
      </c>
      <c r="N33" s="10">
        <v>10</v>
      </c>
      <c r="O33" s="10">
        <v>6</v>
      </c>
      <c r="P33" s="95"/>
      <c r="Q33" s="95"/>
      <c r="R33" s="95"/>
      <c r="S33" s="95"/>
      <c r="T33" s="95"/>
      <c r="U33" s="95"/>
      <c r="V33" s="95"/>
      <c r="W33" s="9">
        <v>0</v>
      </c>
      <c r="X33" s="79">
        <v>1069.5</v>
      </c>
      <c r="Y33" s="80">
        <v>189.46</v>
      </c>
      <c r="Z33" s="79">
        <v>1069.5</v>
      </c>
      <c r="AA33" s="80">
        <v>189.46</v>
      </c>
      <c r="AB33" s="79">
        <v>1069.5</v>
      </c>
      <c r="AC33" s="80">
        <v>189.46</v>
      </c>
      <c r="AD33" s="45">
        <f t="shared" si="1"/>
        <v>17.714820009350163</v>
      </c>
      <c r="AE33" s="115">
        <v>1094.6</v>
      </c>
      <c r="AF33" s="116">
        <v>251.79</v>
      </c>
      <c r="AG33" s="43">
        <f t="shared" si="2"/>
        <v>23.002923442353374</v>
      </c>
    </row>
    <row r="34" spans="1:33" ht="16.5" customHeight="1">
      <c r="A34" s="8"/>
      <c r="B34" s="93" t="s">
        <v>24</v>
      </c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1">
        <v>31</v>
      </c>
      <c r="N34" s="10">
        <v>12</v>
      </c>
      <c r="O34" s="10" t="s">
        <v>1</v>
      </c>
      <c r="P34" s="95"/>
      <c r="Q34" s="95"/>
      <c r="R34" s="95"/>
      <c r="S34" s="95"/>
      <c r="T34" s="95"/>
      <c r="U34" s="95"/>
      <c r="V34" s="95"/>
      <c r="W34" s="9">
        <v>0</v>
      </c>
      <c r="X34" s="43">
        <f>X35</f>
        <v>552.89</v>
      </c>
      <c r="Y34" s="43">
        <v>138.6</v>
      </c>
      <c r="Z34" s="43">
        <v>554</v>
      </c>
      <c r="AA34" s="43">
        <v>138.6</v>
      </c>
      <c r="AB34" s="43">
        <v>554</v>
      </c>
      <c r="AC34" s="43">
        <f>AC35</f>
        <v>155</v>
      </c>
      <c r="AD34" s="45">
        <f t="shared" si="1"/>
        <v>28.034509576950207</v>
      </c>
      <c r="AE34" s="78">
        <f>AE35</f>
        <v>400</v>
      </c>
      <c r="AF34" s="78">
        <f>AF35</f>
        <v>160</v>
      </c>
      <c r="AG34" s="43">
        <f t="shared" si="2"/>
        <v>40</v>
      </c>
    </row>
    <row r="35" spans="1:33" ht="16.5" customHeight="1">
      <c r="A35" s="8"/>
      <c r="B35" s="93" t="s">
        <v>23</v>
      </c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1">
        <v>31</v>
      </c>
      <c r="N35" s="10">
        <v>12</v>
      </c>
      <c r="O35" s="10">
        <v>2</v>
      </c>
      <c r="P35" s="95"/>
      <c r="Q35" s="95"/>
      <c r="R35" s="95"/>
      <c r="S35" s="95"/>
      <c r="T35" s="95"/>
      <c r="U35" s="95"/>
      <c r="V35" s="95"/>
      <c r="W35" s="9">
        <v>0</v>
      </c>
      <c r="X35" s="79">
        <v>552.89</v>
      </c>
      <c r="Y35" s="80">
        <v>155</v>
      </c>
      <c r="Z35" s="79">
        <v>552.89</v>
      </c>
      <c r="AA35" s="80">
        <v>155</v>
      </c>
      <c r="AB35" s="79">
        <v>552.89</v>
      </c>
      <c r="AC35" s="80">
        <v>155</v>
      </c>
      <c r="AD35" s="45">
        <f t="shared" si="1"/>
        <v>28.034509576950207</v>
      </c>
      <c r="AE35" s="79">
        <v>400</v>
      </c>
      <c r="AF35" s="80">
        <v>160</v>
      </c>
      <c r="AG35" s="43">
        <f t="shared" si="2"/>
        <v>40</v>
      </c>
    </row>
    <row r="36" spans="1:33" ht="21.75" customHeight="1">
      <c r="A36" s="8"/>
      <c r="B36" s="93" t="s">
        <v>22</v>
      </c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11">
        <v>31</v>
      </c>
      <c r="N36" s="10">
        <v>13</v>
      </c>
      <c r="O36" s="10" t="s">
        <v>1</v>
      </c>
      <c r="P36" s="95"/>
      <c r="Q36" s="95"/>
      <c r="R36" s="95"/>
      <c r="S36" s="95"/>
      <c r="T36" s="95"/>
      <c r="U36" s="95"/>
      <c r="V36" s="95"/>
      <c r="W36" s="9">
        <v>0</v>
      </c>
      <c r="X36" s="43">
        <f>X37</f>
        <v>2300</v>
      </c>
      <c r="Y36" s="43">
        <v>272.138</v>
      </c>
      <c r="Z36" s="43">
        <v>2550</v>
      </c>
      <c r="AA36" s="43">
        <v>272.138</v>
      </c>
      <c r="AB36" s="43">
        <v>2550</v>
      </c>
      <c r="AC36" s="43">
        <f>AC37</f>
        <v>122.2</v>
      </c>
      <c r="AD36" s="45">
        <f t="shared" si="1"/>
        <v>5.3130434782608695</v>
      </c>
      <c r="AE36" s="78">
        <f>AE37</f>
        <v>3000</v>
      </c>
      <c r="AF36" s="78">
        <f>AF37</f>
        <v>347.14</v>
      </c>
      <c r="AG36" s="43">
        <f t="shared" si="2"/>
        <v>11.571333333333333</v>
      </c>
    </row>
    <row r="37" spans="1:33" ht="21.75" customHeight="1">
      <c r="A37" s="8"/>
      <c r="B37" s="93" t="s">
        <v>21</v>
      </c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11">
        <v>31</v>
      </c>
      <c r="N37" s="10">
        <v>13</v>
      </c>
      <c r="O37" s="10">
        <v>1</v>
      </c>
      <c r="P37" s="95"/>
      <c r="Q37" s="95"/>
      <c r="R37" s="95"/>
      <c r="S37" s="95"/>
      <c r="T37" s="95"/>
      <c r="U37" s="95"/>
      <c r="V37" s="95"/>
      <c r="W37" s="9">
        <v>0</v>
      </c>
      <c r="X37" s="79">
        <v>2300</v>
      </c>
      <c r="Y37" s="80">
        <v>122.2</v>
      </c>
      <c r="Z37" s="79">
        <v>2300</v>
      </c>
      <c r="AA37" s="80">
        <v>122.2</v>
      </c>
      <c r="AB37" s="79">
        <v>2300</v>
      </c>
      <c r="AC37" s="80">
        <v>122.2</v>
      </c>
      <c r="AD37" s="45">
        <f t="shared" si="1"/>
        <v>5.3130434782608695</v>
      </c>
      <c r="AE37" s="115">
        <v>3000</v>
      </c>
      <c r="AF37" s="116">
        <v>347.14</v>
      </c>
      <c r="AG37" s="43">
        <f t="shared" si="2"/>
        <v>11.571333333333333</v>
      </c>
    </row>
    <row r="38" spans="1:33" ht="32.25" customHeight="1">
      <c r="A38" s="8"/>
      <c r="B38" s="93" t="s">
        <v>20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11">
        <v>31</v>
      </c>
      <c r="N38" s="10">
        <v>14</v>
      </c>
      <c r="O38" s="10" t="s">
        <v>1</v>
      </c>
      <c r="P38" s="95"/>
      <c r="Q38" s="95"/>
      <c r="R38" s="95"/>
      <c r="S38" s="95"/>
      <c r="T38" s="95"/>
      <c r="U38" s="95"/>
      <c r="V38" s="95"/>
      <c r="W38" s="9">
        <v>0</v>
      </c>
      <c r="X38" s="43">
        <f>X39</f>
        <v>7500</v>
      </c>
      <c r="Y38" s="43">
        <v>1645</v>
      </c>
      <c r="Z38" s="43">
        <v>12556</v>
      </c>
      <c r="AA38" s="43">
        <v>1645</v>
      </c>
      <c r="AB38" s="43">
        <v>12556</v>
      </c>
      <c r="AC38" s="43">
        <f>AC39</f>
        <v>1875</v>
      </c>
      <c r="AD38" s="45">
        <f t="shared" si="1"/>
        <v>25</v>
      </c>
      <c r="AE38" s="78">
        <f>AE39</f>
        <v>10891</v>
      </c>
      <c r="AF38" s="78">
        <f>AF39</f>
        <v>4642.66</v>
      </c>
      <c r="AG38" s="43">
        <f t="shared" si="2"/>
        <v>42.62840877789</v>
      </c>
    </row>
    <row r="39" spans="1:33" ht="32.25" customHeight="1">
      <c r="A39" s="8"/>
      <c r="B39" s="93" t="s">
        <v>19</v>
      </c>
      <c r="C39" s="93"/>
      <c r="D39" s="93"/>
      <c r="E39" s="93"/>
      <c r="F39" s="93"/>
      <c r="G39" s="93"/>
      <c r="H39" s="93"/>
      <c r="I39" s="93"/>
      <c r="J39" s="93"/>
      <c r="K39" s="93"/>
      <c r="L39" s="94"/>
      <c r="M39" s="11">
        <v>31</v>
      </c>
      <c r="N39" s="10">
        <v>14</v>
      </c>
      <c r="O39" s="10">
        <v>1</v>
      </c>
      <c r="P39" s="95"/>
      <c r="Q39" s="95"/>
      <c r="R39" s="95"/>
      <c r="S39" s="95"/>
      <c r="T39" s="95"/>
      <c r="U39" s="95"/>
      <c r="V39" s="95"/>
      <c r="W39" s="9">
        <v>0</v>
      </c>
      <c r="X39" s="79">
        <v>7500</v>
      </c>
      <c r="Y39" s="80">
        <v>1875</v>
      </c>
      <c r="Z39" s="79">
        <v>7500</v>
      </c>
      <c r="AA39" s="80">
        <v>1875</v>
      </c>
      <c r="AB39" s="79">
        <v>7500</v>
      </c>
      <c r="AC39" s="80">
        <v>1875</v>
      </c>
      <c r="AD39" s="45">
        <f t="shared" si="1"/>
        <v>25</v>
      </c>
      <c r="AE39" s="115">
        <v>10891</v>
      </c>
      <c r="AF39" s="116">
        <v>4642.66</v>
      </c>
      <c r="AG39" s="43">
        <f t="shared" si="2"/>
        <v>42.62840877789</v>
      </c>
    </row>
    <row r="40" spans="1:33" ht="21.75" customHeight="1">
      <c r="A40" s="8"/>
      <c r="B40" s="102" t="s">
        <v>73</v>
      </c>
      <c r="C40" s="93"/>
      <c r="D40" s="93"/>
      <c r="E40" s="93"/>
      <c r="F40" s="93"/>
      <c r="G40" s="93"/>
      <c r="H40" s="93"/>
      <c r="I40" s="93"/>
      <c r="J40" s="93"/>
      <c r="K40" s="93"/>
      <c r="L40" s="94"/>
      <c r="M40" s="11">
        <v>38</v>
      </c>
      <c r="N40" s="10" t="s">
        <v>1</v>
      </c>
      <c r="O40" s="10" t="s">
        <v>1</v>
      </c>
      <c r="P40" s="95"/>
      <c r="Q40" s="95"/>
      <c r="R40" s="95"/>
      <c r="S40" s="95"/>
      <c r="T40" s="95"/>
      <c r="U40" s="95"/>
      <c r="V40" s="95"/>
      <c r="W40" s="9">
        <v>0</v>
      </c>
      <c r="X40" s="43">
        <v>0</v>
      </c>
      <c r="Y40" s="43">
        <v>34.25</v>
      </c>
      <c r="Z40" s="43">
        <v>87.8</v>
      </c>
      <c r="AA40" s="43">
        <v>34.25</v>
      </c>
      <c r="AB40" s="43">
        <v>87.8</v>
      </c>
      <c r="AC40" s="43">
        <v>0</v>
      </c>
      <c r="AD40" s="45">
        <v>0</v>
      </c>
      <c r="AE40" s="78">
        <f>AE41</f>
        <v>0</v>
      </c>
      <c r="AF40" s="78">
        <f>AF41</f>
        <v>0</v>
      </c>
      <c r="AG40" s="43">
        <v>0</v>
      </c>
    </row>
    <row r="41" spans="1:33" ht="16.5" customHeight="1">
      <c r="A41" s="8"/>
      <c r="B41" s="93" t="s">
        <v>16</v>
      </c>
      <c r="C41" s="93"/>
      <c r="D41" s="93"/>
      <c r="E41" s="93"/>
      <c r="F41" s="93"/>
      <c r="G41" s="93"/>
      <c r="H41" s="93"/>
      <c r="I41" s="93"/>
      <c r="J41" s="93"/>
      <c r="K41" s="93"/>
      <c r="L41" s="94"/>
      <c r="M41" s="11">
        <v>39</v>
      </c>
      <c r="N41" s="10">
        <v>1</v>
      </c>
      <c r="O41" s="10" t="s">
        <v>1</v>
      </c>
      <c r="P41" s="95"/>
      <c r="Q41" s="95"/>
      <c r="R41" s="95"/>
      <c r="S41" s="95"/>
      <c r="T41" s="95"/>
      <c r="U41" s="95"/>
      <c r="V41" s="95"/>
      <c r="W41" s="9">
        <v>0</v>
      </c>
      <c r="X41" s="43">
        <f aca="true" t="shared" si="4" ref="X41:AC41">X42</f>
        <v>15.2</v>
      </c>
      <c r="Y41" s="43">
        <f t="shared" si="4"/>
        <v>0</v>
      </c>
      <c r="Z41" s="43">
        <f t="shared" si="4"/>
        <v>15.2</v>
      </c>
      <c r="AA41" s="43">
        <f t="shared" si="4"/>
        <v>0</v>
      </c>
      <c r="AB41" s="43">
        <f t="shared" si="4"/>
        <v>15.2</v>
      </c>
      <c r="AC41" s="43">
        <f t="shared" si="4"/>
        <v>0</v>
      </c>
      <c r="AD41" s="45">
        <v>0</v>
      </c>
      <c r="AE41" s="78">
        <f>AE42</f>
        <v>0</v>
      </c>
      <c r="AF41" s="78">
        <f>AF42</f>
        <v>0</v>
      </c>
      <c r="AG41" s="43">
        <v>0</v>
      </c>
    </row>
    <row r="42" spans="1:33" ht="32.25" customHeight="1">
      <c r="A42" s="8"/>
      <c r="B42" s="93" t="s">
        <v>18</v>
      </c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11">
        <v>38</v>
      </c>
      <c r="N42" s="10">
        <v>1</v>
      </c>
      <c r="O42" s="10">
        <v>2</v>
      </c>
      <c r="P42" s="95"/>
      <c r="Q42" s="95"/>
      <c r="R42" s="95"/>
      <c r="S42" s="95"/>
      <c r="T42" s="95"/>
      <c r="U42" s="95"/>
      <c r="V42" s="95"/>
      <c r="W42" s="9">
        <v>0</v>
      </c>
      <c r="X42" s="78">
        <v>15.2</v>
      </c>
      <c r="Y42" s="78">
        <v>0</v>
      </c>
      <c r="Z42" s="78">
        <v>15.2</v>
      </c>
      <c r="AA42" s="78">
        <v>0</v>
      </c>
      <c r="AB42" s="78">
        <v>15.2</v>
      </c>
      <c r="AC42" s="78">
        <v>0</v>
      </c>
      <c r="AD42" s="45">
        <v>0</v>
      </c>
      <c r="AE42" s="78">
        <v>0</v>
      </c>
      <c r="AF42" s="78">
        <v>0</v>
      </c>
      <c r="AG42" s="43">
        <v>0</v>
      </c>
    </row>
    <row r="43" spans="1:33" ht="32.25" customHeight="1">
      <c r="A43" s="8"/>
      <c r="B43" s="93" t="s">
        <v>17</v>
      </c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11">
        <v>38</v>
      </c>
      <c r="N43" s="10" t="s">
        <v>1</v>
      </c>
      <c r="O43" s="10" t="s">
        <v>1</v>
      </c>
      <c r="P43" s="95"/>
      <c r="Q43" s="95"/>
      <c r="R43" s="95"/>
      <c r="S43" s="95"/>
      <c r="T43" s="95"/>
      <c r="U43" s="95"/>
      <c r="V43" s="95"/>
      <c r="W43" s="9">
        <v>0</v>
      </c>
      <c r="X43" s="43">
        <f aca="true" t="shared" si="5" ref="X43:AC43">X44+X46+X48+X54+X56+X59</f>
        <v>377474.72</v>
      </c>
      <c r="Y43" s="43">
        <f t="shared" si="5"/>
        <v>62706.437</v>
      </c>
      <c r="Z43" s="43">
        <f t="shared" si="5"/>
        <v>319181.77400000003</v>
      </c>
      <c r="AA43" s="43">
        <f t="shared" si="5"/>
        <v>62706.437</v>
      </c>
      <c r="AB43" s="43">
        <f t="shared" si="5"/>
        <v>319181.77400000003</v>
      </c>
      <c r="AC43" s="43">
        <f t="shared" si="5"/>
        <v>76446.42</v>
      </c>
      <c r="AD43" s="45">
        <f t="shared" si="1"/>
        <v>20.252063502424747</v>
      </c>
      <c r="AE43" s="78">
        <f>AE44+AE46+AE48+AE54+AE56+AE59</f>
        <v>466426.51999999996</v>
      </c>
      <c r="AF43" s="78">
        <f>AF44+AF46+AF48+AF54+AF56+AF59</f>
        <v>123355.65</v>
      </c>
      <c r="AG43" s="43">
        <f t="shared" si="2"/>
        <v>26.446963178680324</v>
      </c>
    </row>
    <row r="44" spans="1:33" ht="16.5" customHeight="1">
      <c r="A44" s="8"/>
      <c r="B44" s="93" t="s">
        <v>16</v>
      </c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11">
        <v>40</v>
      </c>
      <c r="N44" s="10">
        <v>1</v>
      </c>
      <c r="O44" s="10" t="s">
        <v>1</v>
      </c>
      <c r="P44" s="95"/>
      <c r="Q44" s="95"/>
      <c r="R44" s="95"/>
      <c r="S44" s="95"/>
      <c r="T44" s="95"/>
      <c r="U44" s="95"/>
      <c r="V44" s="95"/>
      <c r="W44" s="9">
        <v>0</v>
      </c>
      <c r="X44" s="43">
        <f>X45</f>
        <v>10</v>
      </c>
      <c r="Y44" s="43">
        <v>17.609</v>
      </c>
      <c r="Z44" s="43">
        <v>33.9</v>
      </c>
      <c r="AA44" s="43">
        <v>17.609</v>
      </c>
      <c r="AB44" s="43">
        <v>33.9</v>
      </c>
      <c r="AC44" s="43">
        <f>AC45</f>
        <v>0</v>
      </c>
      <c r="AD44" s="45">
        <f t="shared" si="1"/>
        <v>0</v>
      </c>
      <c r="AE44" s="78">
        <f>AE45</f>
        <v>10</v>
      </c>
      <c r="AF44" s="78">
        <f>AF45</f>
        <v>0</v>
      </c>
      <c r="AG44" s="43">
        <f t="shared" si="2"/>
        <v>0</v>
      </c>
    </row>
    <row r="45" spans="1:33" ht="16.5" customHeight="1">
      <c r="A45" s="8"/>
      <c r="B45" s="93" t="s">
        <v>15</v>
      </c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11">
        <v>40</v>
      </c>
      <c r="N45" s="10">
        <v>1</v>
      </c>
      <c r="O45" s="10">
        <v>13</v>
      </c>
      <c r="P45" s="95"/>
      <c r="Q45" s="95"/>
      <c r="R45" s="95"/>
      <c r="S45" s="95"/>
      <c r="T45" s="95"/>
      <c r="U45" s="95"/>
      <c r="V45" s="95"/>
      <c r="W45" s="9">
        <v>0</v>
      </c>
      <c r="X45" s="72">
        <v>10</v>
      </c>
      <c r="Y45" s="72">
        <v>0</v>
      </c>
      <c r="Z45" s="72">
        <v>100</v>
      </c>
      <c r="AA45" s="72">
        <v>0</v>
      </c>
      <c r="AB45" s="72">
        <v>100</v>
      </c>
      <c r="AC45" s="72">
        <v>0</v>
      </c>
      <c r="AD45" s="45">
        <f t="shared" si="1"/>
        <v>0</v>
      </c>
      <c r="AE45" s="79">
        <v>10</v>
      </c>
      <c r="AF45" s="72"/>
      <c r="AG45" s="43">
        <f t="shared" si="2"/>
        <v>0</v>
      </c>
    </row>
    <row r="46" spans="1:33" ht="16.5" customHeight="1">
      <c r="A46" s="8"/>
      <c r="B46" s="93" t="s">
        <v>14</v>
      </c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11">
        <v>40</v>
      </c>
      <c r="N46" s="10">
        <v>4</v>
      </c>
      <c r="O46" s="10" t="s">
        <v>1</v>
      </c>
      <c r="P46" s="95"/>
      <c r="Q46" s="95"/>
      <c r="R46" s="95"/>
      <c r="S46" s="95"/>
      <c r="T46" s="95"/>
      <c r="U46" s="95"/>
      <c r="V46" s="95"/>
      <c r="W46" s="9">
        <v>0</v>
      </c>
      <c r="X46" s="43">
        <f>X47</f>
        <v>418.71</v>
      </c>
      <c r="Y46" s="43">
        <v>0</v>
      </c>
      <c r="Z46" s="43">
        <v>300</v>
      </c>
      <c r="AA46" s="43">
        <v>0</v>
      </c>
      <c r="AB46" s="43">
        <v>300</v>
      </c>
      <c r="AC46" s="43">
        <f>AC47</f>
        <v>0</v>
      </c>
      <c r="AD46" s="45">
        <f t="shared" si="1"/>
        <v>0</v>
      </c>
      <c r="AE46" s="78">
        <f>AE47</f>
        <v>578.73</v>
      </c>
      <c r="AF46" s="78">
        <f>AF47</f>
        <v>0</v>
      </c>
      <c r="AG46" s="43">
        <f t="shared" si="2"/>
        <v>0</v>
      </c>
    </row>
    <row r="47" spans="1:33" ht="16.5" customHeight="1">
      <c r="A47" s="8"/>
      <c r="B47" s="93" t="s">
        <v>13</v>
      </c>
      <c r="C47" s="93"/>
      <c r="D47" s="93"/>
      <c r="E47" s="93"/>
      <c r="F47" s="93"/>
      <c r="G47" s="93"/>
      <c r="H47" s="93"/>
      <c r="I47" s="93"/>
      <c r="J47" s="93"/>
      <c r="K47" s="93"/>
      <c r="L47" s="94"/>
      <c r="M47" s="11">
        <v>40</v>
      </c>
      <c r="N47" s="10">
        <v>4</v>
      </c>
      <c r="O47" s="10">
        <v>1</v>
      </c>
      <c r="P47" s="95"/>
      <c r="Q47" s="95"/>
      <c r="R47" s="95"/>
      <c r="S47" s="95"/>
      <c r="T47" s="95"/>
      <c r="U47" s="95"/>
      <c r="V47" s="95"/>
      <c r="W47" s="9">
        <v>0</v>
      </c>
      <c r="X47" s="72">
        <v>418.71</v>
      </c>
      <c r="Y47" s="72">
        <v>0</v>
      </c>
      <c r="Z47" s="72">
        <v>360</v>
      </c>
      <c r="AA47" s="72">
        <v>0</v>
      </c>
      <c r="AB47" s="72">
        <v>360</v>
      </c>
      <c r="AC47" s="72">
        <v>0</v>
      </c>
      <c r="AD47" s="45">
        <f t="shared" si="1"/>
        <v>0</v>
      </c>
      <c r="AE47" s="115">
        <v>578.73</v>
      </c>
      <c r="AF47" s="72">
        <v>0</v>
      </c>
      <c r="AG47" s="43">
        <f t="shared" si="2"/>
        <v>0</v>
      </c>
    </row>
    <row r="48" spans="1:33" ht="16.5" customHeight="1">
      <c r="A48" s="8"/>
      <c r="B48" s="93" t="s">
        <v>12</v>
      </c>
      <c r="C48" s="93"/>
      <c r="D48" s="93"/>
      <c r="E48" s="93"/>
      <c r="F48" s="93"/>
      <c r="G48" s="93"/>
      <c r="H48" s="93"/>
      <c r="I48" s="93"/>
      <c r="J48" s="93"/>
      <c r="K48" s="93"/>
      <c r="L48" s="94"/>
      <c r="M48" s="11">
        <v>40</v>
      </c>
      <c r="N48" s="10">
        <v>7</v>
      </c>
      <c r="O48" s="10" t="s">
        <v>1</v>
      </c>
      <c r="P48" s="95"/>
      <c r="Q48" s="95"/>
      <c r="R48" s="95"/>
      <c r="S48" s="95"/>
      <c r="T48" s="95"/>
      <c r="U48" s="95"/>
      <c r="V48" s="95"/>
      <c r="W48" s="9">
        <v>0</v>
      </c>
      <c r="X48" s="43">
        <f>SUM(X49:X53)</f>
        <v>357085.37999999995</v>
      </c>
      <c r="Y48" s="43">
        <v>60129.982</v>
      </c>
      <c r="Z48" s="43">
        <v>303382.559</v>
      </c>
      <c r="AA48" s="43">
        <v>60129.982</v>
      </c>
      <c r="AB48" s="43">
        <v>303382.559</v>
      </c>
      <c r="AC48" s="43">
        <f>SUM(AC49:AC53)</f>
        <v>73279.46</v>
      </c>
      <c r="AD48" s="45">
        <f t="shared" si="1"/>
        <v>20.521551456405195</v>
      </c>
      <c r="AE48" s="78">
        <f>SUM(AE49:AE53)</f>
        <v>438256.26</v>
      </c>
      <c r="AF48" s="78">
        <f>SUM(AF49:AF53)</f>
        <v>114002.9</v>
      </c>
      <c r="AG48" s="43">
        <f t="shared" si="2"/>
        <v>26.01284006758968</v>
      </c>
    </row>
    <row r="49" spans="1:33" ht="16.5" customHeight="1">
      <c r="A49" s="8"/>
      <c r="B49" s="93" t="s">
        <v>11</v>
      </c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11">
        <v>40</v>
      </c>
      <c r="N49" s="10">
        <v>7</v>
      </c>
      <c r="O49" s="10">
        <v>1</v>
      </c>
      <c r="P49" s="95"/>
      <c r="Q49" s="95"/>
      <c r="R49" s="95"/>
      <c r="S49" s="95"/>
      <c r="T49" s="95"/>
      <c r="U49" s="95"/>
      <c r="V49" s="95"/>
      <c r="W49" s="9">
        <v>0</v>
      </c>
      <c r="X49" s="79">
        <v>101950</v>
      </c>
      <c r="Y49" s="80">
        <v>19502.66</v>
      </c>
      <c r="Z49" s="79">
        <v>101950</v>
      </c>
      <c r="AA49" s="80">
        <v>19502.66</v>
      </c>
      <c r="AB49" s="79">
        <v>101950</v>
      </c>
      <c r="AC49" s="80">
        <v>19502.66</v>
      </c>
      <c r="AD49" s="45">
        <f t="shared" si="1"/>
        <v>19.129632172633645</v>
      </c>
      <c r="AE49" s="115">
        <v>100262.71</v>
      </c>
      <c r="AF49" s="116">
        <v>32698.23</v>
      </c>
      <c r="AG49" s="43">
        <f t="shared" si="2"/>
        <v>32.6125535605411</v>
      </c>
    </row>
    <row r="50" spans="1:33" ht="16.5" customHeight="1">
      <c r="A50" s="8"/>
      <c r="B50" s="93" t="s">
        <v>10</v>
      </c>
      <c r="C50" s="93"/>
      <c r="D50" s="93"/>
      <c r="E50" s="93"/>
      <c r="F50" s="93"/>
      <c r="G50" s="93"/>
      <c r="H50" s="93"/>
      <c r="I50" s="93"/>
      <c r="J50" s="93"/>
      <c r="K50" s="93"/>
      <c r="L50" s="94"/>
      <c r="M50" s="11">
        <v>40</v>
      </c>
      <c r="N50" s="10">
        <v>7</v>
      </c>
      <c r="O50" s="10">
        <v>2</v>
      </c>
      <c r="P50" s="95"/>
      <c r="Q50" s="95"/>
      <c r="R50" s="95"/>
      <c r="S50" s="95"/>
      <c r="T50" s="95"/>
      <c r="U50" s="95"/>
      <c r="V50" s="95"/>
      <c r="W50" s="9">
        <v>0</v>
      </c>
      <c r="X50" s="79">
        <v>188029.09</v>
      </c>
      <c r="Y50" s="80">
        <v>38123.25</v>
      </c>
      <c r="Z50" s="79">
        <v>188029.09</v>
      </c>
      <c r="AA50" s="80">
        <v>38123.25</v>
      </c>
      <c r="AB50" s="79">
        <v>188029.09</v>
      </c>
      <c r="AC50" s="80">
        <v>38123.25</v>
      </c>
      <c r="AD50" s="45">
        <f t="shared" si="1"/>
        <v>20.275187206405135</v>
      </c>
      <c r="AE50" s="115">
        <v>276952.11</v>
      </c>
      <c r="AF50" s="116">
        <v>63613.09</v>
      </c>
      <c r="AG50" s="43">
        <f t="shared" si="2"/>
        <v>22.968985504389188</v>
      </c>
    </row>
    <row r="51" spans="1:33" ht="16.5" customHeight="1">
      <c r="A51" s="8"/>
      <c r="B51" s="93" t="s">
        <v>9</v>
      </c>
      <c r="C51" s="93"/>
      <c r="D51" s="93"/>
      <c r="E51" s="93"/>
      <c r="F51" s="93"/>
      <c r="G51" s="93"/>
      <c r="H51" s="93"/>
      <c r="I51" s="93"/>
      <c r="J51" s="93"/>
      <c r="K51" s="93"/>
      <c r="L51" s="94"/>
      <c r="M51" s="11">
        <v>40</v>
      </c>
      <c r="N51" s="10">
        <v>7</v>
      </c>
      <c r="O51" s="10">
        <v>3</v>
      </c>
      <c r="P51" s="95"/>
      <c r="Q51" s="95"/>
      <c r="R51" s="95"/>
      <c r="S51" s="95"/>
      <c r="T51" s="95"/>
      <c r="U51" s="95"/>
      <c r="V51" s="95"/>
      <c r="W51" s="9">
        <v>0</v>
      </c>
      <c r="X51" s="79">
        <v>46968.74</v>
      </c>
      <c r="Y51" s="80">
        <v>11568.15</v>
      </c>
      <c r="Z51" s="79">
        <v>46968.74</v>
      </c>
      <c r="AA51" s="80">
        <v>11568.15</v>
      </c>
      <c r="AB51" s="79">
        <v>46968.74</v>
      </c>
      <c r="AC51" s="80">
        <v>11568.15</v>
      </c>
      <c r="AD51" s="45">
        <f t="shared" si="1"/>
        <v>24.629466321642862</v>
      </c>
      <c r="AE51" s="115">
        <v>40129.75</v>
      </c>
      <c r="AF51" s="116">
        <v>10824.29</v>
      </c>
      <c r="AG51" s="43">
        <f t="shared" si="2"/>
        <v>26.973230583295436</v>
      </c>
    </row>
    <row r="52" spans="1:33" ht="16.5" customHeight="1">
      <c r="A52" s="8"/>
      <c r="B52" s="93" t="s">
        <v>8</v>
      </c>
      <c r="C52" s="93"/>
      <c r="D52" s="93"/>
      <c r="E52" s="93"/>
      <c r="F52" s="93"/>
      <c r="G52" s="93"/>
      <c r="H52" s="93"/>
      <c r="I52" s="93"/>
      <c r="J52" s="93"/>
      <c r="K52" s="93"/>
      <c r="L52" s="94"/>
      <c r="M52" s="11">
        <v>40</v>
      </c>
      <c r="N52" s="10">
        <v>7</v>
      </c>
      <c r="O52" s="10">
        <v>7</v>
      </c>
      <c r="P52" s="95"/>
      <c r="Q52" s="95"/>
      <c r="R52" s="95"/>
      <c r="S52" s="95"/>
      <c r="T52" s="95"/>
      <c r="U52" s="95"/>
      <c r="V52" s="95"/>
      <c r="W52" s="9">
        <v>0</v>
      </c>
      <c r="X52" s="79">
        <v>415</v>
      </c>
      <c r="Y52" s="80">
        <v>133.33</v>
      </c>
      <c r="Z52" s="79">
        <v>415</v>
      </c>
      <c r="AA52" s="80">
        <v>133.33</v>
      </c>
      <c r="AB52" s="79">
        <v>415</v>
      </c>
      <c r="AC52" s="80">
        <v>133.33</v>
      </c>
      <c r="AD52" s="45">
        <f t="shared" si="1"/>
        <v>32.1277108433735</v>
      </c>
      <c r="AE52" s="115">
        <v>678</v>
      </c>
      <c r="AF52" s="116">
        <v>222.21</v>
      </c>
      <c r="AG52" s="43">
        <f t="shared" si="2"/>
        <v>32.77433628318584</v>
      </c>
    </row>
    <row r="53" spans="1:33" ht="16.5" customHeight="1">
      <c r="A53" s="8"/>
      <c r="B53" s="93" t="s">
        <v>7</v>
      </c>
      <c r="C53" s="93"/>
      <c r="D53" s="93"/>
      <c r="E53" s="93"/>
      <c r="F53" s="93"/>
      <c r="G53" s="93"/>
      <c r="H53" s="93"/>
      <c r="I53" s="93"/>
      <c r="J53" s="93"/>
      <c r="K53" s="93"/>
      <c r="L53" s="94"/>
      <c r="M53" s="11">
        <v>40</v>
      </c>
      <c r="N53" s="10">
        <v>7</v>
      </c>
      <c r="O53" s="10">
        <v>9</v>
      </c>
      <c r="P53" s="95"/>
      <c r="Q53" s="95"/>
      <c r="R53" s="95"/>
      <c r="S53" s="95"/>
      <c r="T53" s="95"/>
      <c r="U53" s="95"/>
      <c r="V53" s="95"/>
      <c r="W53" s="9">
        <v>0</v>
      </c>
      <c r="X53" s="79">
        <v>19722.55</v>
      </c>
      <c r="Y53" s="80">
        <v>3952.07</v>
      </c>
      <c r="Z53" s="79">
        <v>19722.55</v>
      </c>
      <c r="AA53" s="80">
        <v>3952.07</v>
      </c>
      <c r="AB53" s="79">
        <v>19722.55</v>
      </c>
      <c r="AC53" s="80">
        <v>3952.07</v>
      </c>
      <c r="AD53" s="45">
        <f t="shared" si="1"/>
        <v>20.03833175730319</v>
      </c>
      <c r="AE53" s="115">
        <v>20233.69</v>
      </c>
      <c r="AF53" s="116">
        <v>6645.08</v>
      </c>
      <c r="AG53" s="43">
        <f t="shared" si="2"/>
        <v>32.84166160497665</v>
      </c>
    </row>
    <row r="54" spans="1:33" ht="16.5" customHeight="1">
      <c r="A54" s="8"/>
      <c r="B54" s="93" t="s">
        <v>28</v>
      </c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11">
        <v>40</v>
      </c>
      <c r="N54" s="10">
        <v>8</v>
      </c>
      <c r="O54" s="10"/>
      <c r="P54" s="46"/>
      <c r="Q54" s="46"/>
      <c r="R54" s="46"/>
      <c r="S54" s="46"/>
      <c r="T54" s="46"/>
      <c r="U54" s="46"/>
      <c r="V54" s="46"/>
      <c r="W54" s="9"/>
      <c r="X54" s="43">
        <f>X55</f>
        <v>0</v>
      </c>
      <c r="Y54" s="43">
        <v>0</v>
      </c>
      <c r="Z54" s="43">
        <v>3602.948</v>
      </c>
      <c r="AA54" s="43">
        <v>0</v>
      </c>
      <c r="AB54" s="43">
        <v>3602.948</v>
      </c>
      <c r="AC54" s="43">
        <f>AC55</f>
        <v>0</v>
      </c>
      <c r="AD54" s="45">
        <v>0</v>
      </c>
      <c r="AE54" s="78">
        <f>AE55</f>
        <v>612.18</v>
      </c>
      <c r="AF54" s="78">
        <f>AF55</f>
        <v>0</v>
      </c>
      <c r="AG54" s="43">
        <v>0</v>
      </c>
    </row>
    <row r="55" spans="1:33" ht="16.5" customHeight="1">
      <c r="A55" s="8"/>
      <c r="B55" s="93" t="s">
        <v>27</v>
      </c>
      <c r="C55" s="93"/>
      <c r="D55" s="93"/>
      <c r="E55" s="93"/>
      <c r="F55" s="93"/>
      <c r="G55" s="93"/>
      <c r="H55" s="93"/>
      <c r="I55" s="93"/>
      <c r="J55" s="93"/>
      <c r="K55" s="93"/>
      <c r="L55" s="94"/>
      <c r="M55" s="11">
        <v>40</v>
      </c>
      <c r="N55" s="10">
        <v>8</v>
      </c>
      <c r="O55" s="10">
        <v>1</v>
      </c>
      <c r="P55" s="46"/>
      <c r="Q55" s="46"/>
      <c r="R55" s="46"/>
      <c r="S55" s="46"/>
      <c r="T55" s="46"/>
      <c r="U55" s="46"/>
      <c r="V55" s="46"/>
      <c r="W55" s="9"/>
      <c r="X55" s="72">
        <v>0</v>
      </c>
      <c r="Y55" s="72">
        <v>0</v>
      </c>
      <c r="Z55" s="72">
        <v>30</v>
      </c>
      <c r="AA55" s="72">
        <v>0</v>
      </c>
      <c r="AB55" s="72">
        <v>30</v>
      </c>
      <c r="AC55" s="72">
        <v>0</v>
      </c>
      <c r="AD55" s="45">
        <v>0</v>
      </c>
      <c r="AE55" s="115">
        <v>612.18</v>
      </c>
      <c r="AF55" s="116">
        <v>0</v>
      </c>
      <c r="AG55" s="43">
        <v>0</v>
      </c>
    </row>
    <row r="56" spans="1:33" ht="16.5" customHeight="1">
      <c r="A56" s="8"/>
      <c r="B56" s="93" t="s">
        <v>6</v>
      </c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11">
        <v>40</v>
      </c>
      <c r="N56" s="10">
        <v>10</v>
      </c>
      <c r="O56" s="10" t="s">
        <v>1</v>
      </c>
      <c r="P56" s="95"/>
      <c r="Q56" s="95"/>
      <c r="R56" s="95"/>
      <c r="S56" s="95"/>
      <c r="T56" s="95"/>
      <c r="U56" s="95"/>
      <c r="V56" s="95"/>
      <c r="W56" s="9">
        <v>0</v>
      </c>
      <c r="X56" s="43">
        <f>SUM(X57:X58)</f>
        <v>16984.93</v>
      </c>
      <c r="Y56" s="43">
        <v>1949.396</v>
      </c>
      <c r="Z56" s="43">
        <v>8886.667</v>
      </c>
      <c r="AA56" s="43">
        <v>1949.396</v>
      </c>
      <c r="AB56" s="43">
        <v>8886.667</v>
      </c>
      <c r="AC56" s="43">
        <f>SUM(AC57:AC58)</f>
        <v>2557.51</v>
      </c>
      <c r="AD56" s="45">
        <f t="shared" si="1"/>
        <v>15.057524523209693</v>
      </c>
      <c r="AE56" s="78">
        <f>SUM(AE57:AE58)</f>
        <v>11166.6</v>
      </c>
      <c r="AF56" s="78">
        <f>SUM(AF57:AF58)</f>
        <v>3106.38</v>
      </c>
      <c r="AG56" s="43">
        <f t="shared" si="2"/>
        <v>27.818494438772767</v>
      </c>
    </row>
    <row r="57" spans="1:33" ht="16.5" customHeight="1">
      <c r="A57" s="8"/>
      <c r="B57" s="93" t="s">
        <v>5</v>
      </c>
      <c r="C57" s="93"/>
      <c r="D57" s="93"/>
      <c r="E57" s="93"/>
      <c r="F57" s="93"/>
      <c r="G57" s="93"/>
      <c r="H57" s="93"/>
      <c r="I57" s="93"/>
      <c r="J57" s="93"/>
      <c r="K57" s="93"/>
      <c r="L57" s="94"/>
      <c r="M57" s="11">
        <v>40</v>
      </c>
      <c r="N57" s="10">
        <v>10</v>
      </c>
      <c r="O57" s="10">
        <v>3</v>
      </c>
      <c r="P57" s="95"/>
      <c r="Q57" s="95"/>
      <c r="R57" s="95"/>
      <c r="S57" s="95"/>
      <c r="T57" s="95"/>
      <c r="U57" s="95"/>
      <c r="V57" s="95"/>
      <c r="W57" s="9">
        <v>0</v>
      </c>
      <c r="X57" s="79">
        <v>10769.33</v>
      </c>
      <c r="Y57" s="80">
        <v>1530.96</v>
      </c>
      <c r="Z57" s="79">
        <v>10769.33</v>
      </c>
      <c r="AA57" s="80">
        <v>1530.96</v>
      </c>
      <c r="AB57" s="79">
        <v>10769.33</v>
      </c>
      <c r="AC57" s="80">
        <v>1530.96</v>
      </c>
      <c r="AD57" s="45">
        <f t="shared" si="1"/>
        <v>14.215926153251873</v>
      </c>
      <c r="AE57" s="115">
        <v>5982</v>
      </c>
      <c r="AF57" s="116">
        <v>1874.9</v>
      </c>
      <c r="AG57" s="43">
        <f t="shared" si="2"/>
        <v>31.342360414577065</v>
      </c>
    </row>
    <row r="58" spans="1:33" ht="16.5" customHeight="1">
      <c r="A58" s="8"/>
      <c r="B58" s="93" t="s">
        <v>4</v>
      </c>
      <c r="C58" s="93"/>
      <c r="D58" s="93"/>
      <c r="E58" s="93"/>
      <c r="F58" s="93"/>
      <c r="G58" s="93"/>
      <c r="H58" s="93"/>
      <c r="I58" s="93"/>
      <c r="J58" s="93"/>
      <c r="K58" s="93"/>
      <c r="L58" s="94"/>
      <c r="M58" s="11">
        <v>40</v>
      </c>
      <c r="N58" s="10">
        <v>10</v>
      </c>
      <c r="O58" s="10">
        <v>4</v>
      </c>
      <c r="P58" s="95"/>
      <c r="Q58" s="95"/>
      <c r="R58" s="95"/>
      <c r="S58" s="95"/>
      <c r="T58" s="95"/>
      <c r="U58" s="95"/>
      <c r="V58" s="95"/>
      <c r="W58" s="9">
        <v>0</v>
      </c>
      <c r="X58" s="79">
        <v>6215.6</v>
      </c>
      <c r="Y58" s="80">
        <v>1026.55</v>
      </c>
      <c r="Z58" s="79">
        <v>6215.6</v>
      </c>
      <c r="AA58" s="80">
        <v>1026.55</v>
      </c>
      <c r="AB58" s="79">
        <v>6215.6</v>
      </c>
      <c r="AC58" s="80">
        <v>1026.55</v>
      </c>
      <c r="AD58" s="45">
        <f t="shared" si="1"/>
        <v>16.51570242615355</v>
      </c>
      <c r="AE58" s="115">
        <v>5184.6</v>
      </c>
      <c r="AF58" s="116">
        <v>1231.48</v>
      </c>
      <c r="AG58" s="43">
        <f t="shared" si="2"/>
        <v>23.752652085021023</v>
      </c>
    </row>
    <row r="59" spans="1:33" ht="16.5" customHeight="1">
      <c r="A59" s="8"/>
      <c r="B59" s="93" t="s">
        <v>3</v>
      </c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11">
        <v>40</v>
      </c>
      <c r="N59" s="10">
        <v>11</v>
      </c>
      <c r="O59" s="10" t="s">
        <v>1</v>
      </c>
      <c r="P59" s="95"/>
      <c r="Q59" s="95"/>
      <c r="R59" s="95"/>
      <c r="S59" s="95"/>
      <c r="T59" s="95"/>
      <c r="U59" s="95"/>
      <c r="V59" s="95"/>
      <c r="W59" s="9">
        <v>0</v>
      </c>
      <c r="X59" s="43">
        <f aca="true" t="shared" si="6" ref="X59:AC59">SUM(X60:X61)</f>
        <v>2975.7</v>
      </c>
      <c r="Y59" s="43">
        <f t="shared" si="6"/>
        <v>609.45</v>
      </c>
      <c r="Z59" s="43">
        <f t="shared" si="6"/>
        <v>2975.7</v>
      </c>
      <c r="AA59" s="43">
        <f t="shared" si="6"/>
        <v>609.45</v>
      </c>
      <c r="AB59" s="43">
        <f t="shared" si="6"/>
        <v>2975.7</v>
      </c>
      <c r="AC59" s="43">
        <f t="shared" si="6"/>
        <v>609.45</v>
      </c>
      <c r="AD59" s="45">
        <f t="shared" si="1"/>
        <v>20.480895251537458</v>
      </c>
      <c r="AE59" s="78">
        <f>SUM(AE60:AE61)</f>
        <v>15802.75</v>
      </c>
      <c r="AF59" s="78">
        <f>SUM(AF60:AF61)</f>
        <v>6246.37</v>
      </c>
      <c r="AG59" s="43">
        <f t="shared" si="2"/>
        <v>39.527107623673096</v>
      </c>
    </row>
    <row r="60" spans="1:33" ht="16.5" customHeight="1" thickBot="1">
      <c r="A60" s="82"/>
      <c r="B60" s="113" t="s">
        <v>2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83">
        <v>40</v>
      </c>
      <c r="N60" s="84">
        <v>11</v>
      </c>
      <c r="O60" s="84">
        <v>1</v>
      </c>
      <c r="P60" s="114"/>
      <c r="Q60" s="114"/>
      <c r="R60" s="114"/>
      <c r="S60" s="114"/>
      <c r="T60" s="114"/>
      <c r="U60" s="114"/>
      <c r="V60" s="114"/>
      <c r="W60" s="7">
        <v>0</v>
      </c>
      <c r="X60" s="79">
        <v>575.7</v>
      </c>
      <c r="Y60" s="80">
        <v>189.45</v>
      </c>
      <c r="Z60" s="79">
        <v>575.7</v>
      </c>
      <c r="AA60" s="80">
        <v>189.45</v>
      </c>
      <c r="AB60" s="79">
        <v>575.7</v>
      </c>
      <c r="AC60" s="80">
        <v>189.45</v>
      </c>
      <c r="AD60" s="63">
        <f t="shared" si="1"/>
        <v>32.90776446065659</v>
      </c>
      <c r="AE60" s="115">
        <v>11933.69</v>
      </c>
      <c r="AF60" s="116">
        <v>5176.37</v>
      </c>
      <c r="AG60" s="65">
        <f t="shared" si="2"/>
        <v>43.3761057979552</v>
      </c>
    </row>
    <row r="61" spans="1:33" ht="16.5" customHeight="1" thickBot="1">
      <c r="A61" s="82"/>
      <c r="B61" s="109" t="s">
        <v>70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85">
        <v>40</v>
      </c>
      <c r="N61" s="86">
        <v>11</v>
      </c>
      <c r="O61" s="86">
        <v>2</v>
      </c>
      <c r="P61" s="110"/>
      <c r="Q61" s="111"/>
      <c r="R61" s="111"/>
      <c r="S61" s="111"/>
      <c r="T61" s="111"/>
      <c r="U61" s="111"/>
      <c r="V61" s="112"/>
      <c r="W61" s="87">
        <v>0</v>
      </c>
      <c r="X61" s="79">
        <v>2400</v>
      </c>
      <c r="Y61" s="90">
        <v>420</v>
      </c>
      <c r="Z61" s="79">
        <v>2400</v>
      </c>
      <c r="AA61" s="90">
        <v>420</v>
      </c>
      <c r="AB61" s="79">
        <v>2400</v>
      </c>
      <c r="AC61" s="90">
        <v>420</v>
      </c>
      <c r="AD61" s="63">
        <v>0</v>
      </c>
      <c r="AE61" s="117">
        <v>3869.06</v>
      </c>
      <c r="AF61" s="118">
        <v>1070</v>
      </c>
      <c r="AG61" s="65">
        <f aca="true" t="shared" si="7" ref="AG61">AF61*100/AE61</f>
        <v>27.655296118437036</v>
      </c>
    </row>
    <row r="62" spans="1:33" ht="19.5" customHeight="1" thickBot="1">
      <c r="A62" s="6"/>
      <c r="B62" s="62" t="s">
        <v>69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 t="s">
        <v>1</v>
      </c>
      <c r="O62" s="61" t="s">
        <v>1</v>
      </c>
      <c r="P62" s="60"/>
      <c r="Q62" s="60"/>
      <c r="R62" s="60"/>
      <c r="S62" s="88"/>
      <c r="T62" s="88"/>
      <c r="U62" s="88"/>
      <c r="V62" s="88"/>
      <c r="W62" s="88">
        <v>0</v>
      </c>
      <c r="X62" s="66">
        <f>X8+X40+X43</f>
        <v>600601.62</v>
      </c>
      <c r="Y62" s="88"/>
      <c r="Z62" s="89"/>
      <c r="AA62" s="88"/>
      <c r="AB62" s="88"/>
      <c r="AC62" s="66">
        <f>AC8+AC40+AC43</f>
        <v>95896.16</v>
      </c>
      <c r="AD62" s="64">
        <f t="shared" si="1"/>
        <v>15.966683539748027</v>
      </c>
      <c r="AE62" s="66">
        <f>AE8+AE40+AE43</f>
        <v>575478.8999999999</v>
      </c>
      <c r="AF62" s="66">
        <f>AF8+AF40+AF43</f>
        <v>159142.71</v>
      </c>
      <c r="AG62" s="66">
        <f t="shared" si="2"/>
        <v>27.653960901086037</v>
      </c>
    </row>
    <row r="63" spans="1:30" ht="11.25" customHeight="1">
      <c r="A63" s="5" t="s"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4">
        <v>0</v>
      </c>
      <c r="T63" s="4">
        <v>0</v>
      </c>
      <c r="U63" s="4">
        <v>0</v>
      </c>
      <c r="V63" s="4">
        <v>0</v>
      </c>
      <c r="W63" s="3">
        <v>0</v>
      </c>
      <c r="X63" s="3"/>
      <c r="Y63" s="3"/>
      <c r="Z63" s="1"/>
      <c r="AA63" s="3"/>
      <c r="AB63" s="3"/>
      <c r="AC63" s="1"/>
      <c r="AD63" s="1"/>
    </row>
    <row r="64" spans="1:3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</sheetData>
  <mergeCells count="109">
    <mergeCell ref="B61:L61"/>
    <mergeCell ref="P61:V61"/>
    <mergeCell ref="B49:L49"/>
    <mergeCell ref="P49:V49"/>
    <mergeCell ref="P48:V48"/>
    <mergeCell ref="P51:V51"/>
    <mergeCell ref="B60:L60"/>
    <mergeCell ref="P60:V60"/>
    <mergeCell ref="B57:L57"/>
    <mergeCell ref="P57:V57"/>
    <mergeCell ref="B58:L58"/>
    <mergeCell ref="P58:V58"/>
    <mergeCell ref="B59:L59"/>
    <mergeCell ref="P59:V59"/>
    <mergeCell ref="B48:L48"/>
    <mergeCell ref="B46:L46"/>
    <mergeCell ref="P46:V46"/>
    <mergeCell ref="B47:L47"/>
    <mergeCell ref="P47:V47"/>
    <mergeCell ref="B56:L56"/>
    <mergeCell ref="P56:V56"/>
    <mergeCell ref="B50:L50"/>
    <mergeCell ref="P50:V50"/>
    <mergeCell ref="B51:L51"/>
    <mergeCell ref="B54:L54"/>
    <mergeCell ref="B55:L55"/>
    <mergeCell ref="B52:L52"/>
    <mergeCell ref="P52:V52"/>
    <mergeCell ref="B53:L53"/>
    <mergeCell ref="P53:V53"/>
    <mergeCell ref="B45:L45"/>
    <mergeCell ref="P45:V45"/>
    <mergeCell ref="B44:L44"/>
    <mergeCell ref="P44:V44"/>
    <mergeCell ref="B34:L34"/>
    <mergeCell ref="P34:V34"/>
    <mergeCell ref="B36:L36"/>
    <mergeCell ref="P36:V36"/>
    <mergeCell ref="B38:L38"/>
    <mergeCell ref="P38:V38"/>
    <mergeCell ref="B35:L35"/>
    <mergeCell ref="P35:V35"/>
    <mergeCell ref="B37:L37"/>
    <mergeCell ref="P37:V37"/>
    <mergeCell ref="B39:L39"/>
    <mergeCell ref="P39:V39"/>
    <mergeCell ref="B30:L30"/>
    <mergeCell ref="P30:V30"/>
    <mergeCell ref="B32:L32"/>
    <mergeCell ref="P32:V32"/>
    <mergeCell ref="B33:L33"/>
    <mergeCell ref="P33:V33"/>
    <mergeCell ref="B41:L41"/>
    <mergeCell ref="P41:V41"/>
    <mergeCell ref="B42:L42"/>
    <mergeCell ref="P42:V42"/>
    <mergeCell ref="B31:L31"/>
    <mergeCell ref="P31:V31"/>
    <mergeCell ref="B27:L27"/>
    <mergeCell ref="P27:V27"/>
    <mergeCell ref="P25:V25"/>
    <mergeCell ref="B26:L26"/>
    <mergeCell ref="P26:V26"/>
    <mergeCell ref="B29:L29"/>
    <mergeCell ref="P29:V29"/>
    <mergeCell ref="B28:L28"/>
    <mergeCell ref="P28:V28"/>
    <mergeCell ref="P21:V21"/>
    <mergeCell ref="B10:L10"/>
    <mergeCell ref="P10:V10"/>
    <mergeCell ref="B11:L11"/>
    <mergeCell ref="P11:V11"/>
    <mergeCell ref="B12:L12"/>
    <mergeCell ref="B24:L24"/>
    <mergeCell ref="P24:V24"/>
    <mergeCell ref="B25:L25"/>
    <mergeCell ref="B15:L15"/>
    <mergeCell ref="P15:V15"/>
    <mergeCell ref="B17:L17"/>
    <mergeCell ref="P17:V17"/>
    <mergeCell ref="B16:L16"/>
    <mergeCell ref="P16:V16"/>
    <mergeCell ref="B19:L19"/>
    <mergeCell ref="P19:V19"/>
    <mergeCell ref="B21:L21"/>
    <mergeCell ref="L2:AG2"/>
    <mergeCell ref="M3:AE3"/>
    <mergeCell ref="B43:L43"/>
    <mergeCell ref="P43:V43"/>
    <mergeCell ref="AE5:AG5"/>
    <mergeCell ref="X5:AD5"/>
    <mergeCell ref="B40:L40"/>
    <mergeCell ref="P40:V40"/>
    <mergeCell ref="M5:Q5"/>
    <mergeCell ref="B22:L22"/>
    <mergeCell ref="B13:L13"/>
    <mergeCell ref="P13:V13"/>
    <mergeCell ref="B8:L8"/>
    <mergeCell ref="P8:V8"/>
    <mergeCell ref="B18:L18"/>
    <mergeCell ref="P18:V18"/>
    <mergeCell ref="B9:L9"/>
    <mergeCell ref="B20:L20"/>
    <mergeCell ref="P9:V9"/>
    <mergeCell ref="B14:L14"/>
    <mergeCell ref="P14:V14"/>
    <mergeCell ref="P12:V12"/>
    <mergeCell ref="B23:L23"/>
    <mergeCell ref="P23:V23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2021-05-24T11:25:59Z</cp:lastPrinted>
  <dcterms:created xsi:type="dcterms:W3CDTF">2021-05-24T06:42:51Z</dcterms:created>
  <dcterms:modified xsi:type="dcterms:W3CDTF">2024-05-06T11:34:05Z</dcterms:modified>
  <cp:category/>
  <cp:version/>
  <cp:contentType/>
  <cp:contentStatus/>
</cp:coreProperties>
</file>