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Q66" i="1" l="1"/>
  <c r="R61" i="1"/>
  <c r="R59" i="1"/>
  <c r="R53" i="1"/>
  <c r="R51" i="1"/>
  <c r="R49" i="1"/>
  <c r="R41" i="1"/>
  <c r="R39" i="1"/>
  <c r="R37" i="1"/>
  <c r="T32" i="1"/>
  <c r="R30" i="1"/>
  <c r="R28" i="1"/>
  <c r="R24" i="1"/>
  <c r="T21" i="1"/>
  <c r="R18" i="1"/>
  <c r="R14" i="1"/>
  <c r="R9" i="1"/>
  <c r="P68" i="1" l="1"/>
  <c r="Q68" i="1" s="1"/>
  <c r="O68" i="1"/>
  <c r="Q65" i="1"/>
  <c r="Q64" i="1"/>
  <c r="Q63" i="1"/>
  <c r="Q62" i="1"/>
  <c r="Q61" i="1"/>
  <c r="Q58" i="1"/>
  <c r="Q57" i="1"/>
  <c r="Q56" i="1"/>
  <c r="Q55" i="1"/>
  <c r="Q54" i="1"/>
  <c r="Q53" i="1"/>
  <c r="Q52" i="1"/>
  <c r="Q51" i="1"/>
  <c r="Q50" i="1"/>
  <c r="Q49" i="1"/>
  <c r="Q48" i="1"/>
  <c r="Q44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0" i="1"/>
  <c r="Q18" i="1"/>
  <c r="Q17" i="1"/>
  <c r="Q16" i="1"/>
  <c r="Q15" i="1"/>
  <c r="Q14" i="1"/>
  <c r="Q13" i="1"/>
  <c r="Q12" i="1"/>
  <c r="Q11" i="1"/>
  <c r="Q10" i="1"/>
  <c r="Q9" i="1"/>
  <c r="Q8" i="1"/>
  <c r="T67" i="1" l="1"/>
  <c r="T44" i="1" l="1"/>
  <c r="T36" i="1"/>
  <c r="T35" i="1" l="1"/>
  <c r="T23" i="1" l="1"/>
  <c r="T65" i="1"/>
  <c r="T64" i="1"/>
  <c r="T63" i="1"/>
  <c r="T62" i="1"/>
  <c r="T61" i="1"/>
  <c r="T58" i="1"/>
  <c r="T57" i="1"/>
  <c r="T56" i="1"/>
  <c r="T55" i="1"/>
  <c r="T54" i="1"/>
  <c r="T53" i="1"/>
  <c r="T52" i="1"/>
  <c r="T51" i="1"/>
  <c r="T50" i="1"/>
  <c r="T49" i="1"/>
  <c r="T42" i="1"/>
  <c r="T41" i="1"/>
  <c r="T40" i="1"/>
  <c r="T39" i="1"/>
  <c r="T38" i="1"/>
  <c r="T37" i="1"/>
  <c r="T34" i="1"/>
  <c r="T33" i="1"/>
  <c r="T31" i="1"/>
  <c r="T30" i="1"/>
  <c r="T29" i="1"/>
  <c r="T28" i="1"/>
  <c r="T27" i="1"/>
  <c r="T26" i="1"/>
  <c r="T25" i="1"/>
  <c r="T24" i="1"/>
  <c r="T22" i="1"/>
  <c r="T20" i="1"/>
  <c r="T18" i="1"/>
  <c r="T15" i="1"/>
  <c r="T14" i="1"/>
  <c r="T13" i="1"/>
  <c r="T12" i="1"/>
  <c r="T11" i="1"/>
  <c r="T9" i="1"/>
  <c r="T10" i="1"/>
  <c r="R68" i="1" l="1"/>
  <c r="S68" i="1"/>
  <c r="T8" i="1"/>
  <c r="T48" i="1"/>
  <c r="T68" i="1" l="1"/>
</calcChain>
</file>

<file path=xl/sharedStrings.xml><?xml version="1.0" encoding="utf-8"?>
<sst xmlns="http://schemas.openxmlformats.org/spreadsheetml/2006/main" count="101" uniqueCount="63">
  <si>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</si>
  <si>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</si>
  <si>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</si>
  <si>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</si>
  <si>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</si>
  <si>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</si>
  <si>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</si>
  <si>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</si>
  <si>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</si>
  <si>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</si>
  <si>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</si>
  <si>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</si>
  <si>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</si>
  <si>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</si>
  <si>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</si>
  <si>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</si>
  <si>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</si>
  <si>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</si>
  <si>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</si>
  <si>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</si>
  <si>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</si>
  <si>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</si>
  <si>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</si>
  <si>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</si>
  <si>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</si>
  <si>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</si>
  <si>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</si>
  <si>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</si>
  <si>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</si>
  <si>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</si>
  <si>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</si>
  <si>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</si>
  <si>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</si>
  <si>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</si>
  <si>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</si>
  <si>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</si>
  <si>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</si>
  <si>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</si>
  <si>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</si>
  <si>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</si>
  <si>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</si>
  <si>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</si>
  <si>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</si>
  <si>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</si>
  <si>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</si>
  <si>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</si>
  <si>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</si>
  <si>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</si>
  <si>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</si>
  <si>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</si>
  <si>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</si>
  <si>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</si>
  <si>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</si>
  <si>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</si>
  <si>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Массовый спорт</t>
  </si>
  <si>
    <t>Прочие межбюджетные трансферты общего характера</t>
  </si>
  <si>
    <t>Иные дотации</t>
  </si>
  <si>
    <t>2023 год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</si>
  <si>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</si>
  <si>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</si>
  <si>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2024 год</t>
  </si>
  <si>
    <t>Транспорт</t>
  </si>
  <si>
    <t>в 3 квартале 2023 года по сравлению с 3 кварталом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</si>
</sst>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"/>
    <numFmt numFmtId="166" formatCode="000"/>
    <numFmt numFmtId="167" formatCode="#,##0.00_ ;[Red]\-#,##0.00\ "/>
    <numFmt numFmtId="168" formatCode="000.0000"/>
    <numFmt numFmtId="169" formatCode="000.000000"/>
    <numFmt numFmtId="170" formatCode="00.000000"/>
  </numFmts>
  <fonts count="9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4" fontId="4" fillId="0" borderId="0" xfId="0" applyNumberFormat="1" applyFont="1"/>
    <xf numFmtId="164" fontId="5" fillId="0" borderId="2" xfId="1" applyNumberFormat="1" applyFont="1" applyFill="1" applyBorder="1" applyAlignment="1" applyProtection="1">
      <protection hidden="1"/>
    </xf>
    <xf numFmtId="165" fontId="3" fillId="0" borderId="0" xfId="0" applyNumberFormat="1" applyFont="1" applyFill="1" applyBorder="1" applyAlignment="1" applyProtection="1">
      <protection hidden="1"/>
    </xf>
    <xf numFmtId="164" fontId="3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166" fontId="3" fillId="0" borderId="0" xfId="0" applyNumberFormat="1" applyFont="1" applyFill="1" applyBorder="1" applyAlignment="1" applyProtection="1">
      <protection hidden="1"/>
    </xf>
    <xf numFmtId="4" fontId="3" fillId="0" borderId="0" xfId="0" applyNumberFormat="1" applyFont="1" applyFill="1" applyBorder="1" applyAlignment="1" applyProtection="1">
      <alignment horizontal="right"/>
      <protection hidden="1"/>
    </xf>
    <xf numFmtId="164" fontId="3" fillId="0" borderId="0" xfId="1" applyNumberFormat="1" applyFont="1" applyFill="1" applyBorder="1" applyAlignment="1" applyProtection="1">
      <protection hidden="1"/>
    </xf>
    <xf numFmtId="166" fontId="3" fillId="0" borderId="0" xfId="1" applyNumberFormat="1" applyFont="1" applyFill="1" applyBorder="1" applyAlignment="1" applyProtection="1">
      <protection hidden="1"/>
    </xf>
    <xf numFmtId="165" fontId="3" fillId="0" borderId="0" xfId="1" applyNumberFormat="1" applyFont="1" applyFill="1" applyBorder="1" applyAlignment="1" applyProtection="1">
      <protection hidden="1"/>
    </xf>
    <xf numFmtId="167" fontId="0" fillId="0" borderId="0" xfId="0" applyNumberFormat="1" applyFill="1" applyBorder="1" applyProtection="1">
      <protection hidden="1"/>
    </xf>
    <xf numFmtId="4" fontId="5" fillId="0" borderId="2" xfId="0" applyNumberFormat="1" applyFont="1" applyFill="1" applyBorder="1"/>
    <xf numFmtId="168" fontId="3" fillId="0" borderId="0" xfId="1" applyNumberFormat="1" applyFont="1" applyFill="1" applyBorder="1" applyAlignment="1" applyProtection="1">
      <protection hidden="1"/>
    </xf>
    <xf numFmtId="169" fontId="3" fillId="0" borderId="0" xfId="1" applyNumberFormat="1" applyFont="1" applyFill="1" applyBorder="1" applyAlignment="1" applyProtection="1">
      <protection hidden="1"/>
    </xf>
    <xf numFmtId="169" fontId="3" fillId="0" borderId="0" xfId="0" applyNumberFormat="1" applyFont="1" applyFill="1" applyBorder="1" applyAlignment="1" applyProtection="1">
      <protection hidden="1"/>
    </xf>
    <xf numFmtId="170" fontId="3" fillId="0" borderId="0" xfId="0" applyNumberFormat="1" applyFont="1" applyFill="1" applyBorder="1" applyAlignment="1" applyProtection="1"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166" fontId="3" fillId="0" borderId="5" xfId="0" applyNumberFormat="1" applyFont="1" applyFill="1" applyBorder="1" applyAlignment="1" applyProtection="1">
      <alignment wrapText="1"/>
      <protection hidden="1"/>
    </xf>
    <xf numFmtId="166" fontId="3" fillId="0" borderId="11" xfId="0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alignment wrapText="1"/>
      <protection hidden="1"/>
    </xf>
    <xf numFmtId="0" fontId="3" fillId="0" borderId="12" xfId="0" applyNumberFormat="1" applyFont="1" applyFill="1" applyBorder="1" applyAlignment="1" applyProtection="1">
      <alignment horizontal="center" vertical="top"/>
      <protection hidden="1"/>
    </xf>
    <xf numFmtId="0" fontId="3" fillId="0" borderId="10" xfId="0" applyNumberFormat="1" applyFont="1" applyFill="1" applyBorder="1" applyAlignment="1" applyProtection="1">
      <alignment horizontal="center" vertical="top"/>
      <protection hidden="1"/>
    </xf>
    <xf numFmtId="0" fontId="3" fillId="0" borderId="7" xfId="0" applyNumberFormat="1" applyFont="1" applyFill="1" applyBorder="1" applyAlignment="1" applyProtection="1">
      <alignment horizontal="center" vertical="top"/>
      <protection hidden="1"/>
    </xf>
    <xf numFmtId="0" fontId="3" fillId="0" borderId="9" xfId="0" applyNumberFormat="1" applyFont="1" applyFill="1" applyBorder="1" applyAlignment="1" applyProtection="1">
      <alignment horizontal="center" vertical="top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166" fontId="3" fillId="0" borderId="1" xfId="0" applyNumberFormat="1" applyFont="1" applyFill="1" applyBorder="1" applyAlignment="1" applyProtection="1">
      <alignment horizontal="left"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5" fontId="3" fillId="0" borderId="2" xfId="0" applyNumberFormat="1" applyFont="1" applyFill="1" applyBorder="1" applyAlignment="1" applyProtection="1">
      <protection hidden="1"/>
    </xf>
    <xf numFmtId="164" fontId="8" fillId="0" borderId="2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6" fontId="3" fillId="0" borderId="18" xfId="0" applyNumberFormat="1" applyFont="1" applyFill="1" applyBorder="1" applyAlignment="1" applyProtection="1">
      <protection hidden="1"/>
    </xf>
    <xf numFmtId="165" fontId="3" fillId="0" borderId="15" xfId="0" applyNumberFormat="1" applyFont="1" applyFill="1" applyBorder="1" applyAlignment="1" applyProtection="1">
      <protection hidden="1"/>
    </xf>
    <xf numFmtId="165" fontId="3" fillId="0" borderId="14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5" fontId="3" fillId="0" borderId="13" xfId="0" applyNumberFormat="1" applyFont="1" applyFill="1" applyBorder="1" applyAlignment="1" applyProtection="1">
      <protection hidden="1"/>
    </xf>
    <xf numFmtId="164" fontId="3" fillId="0" borderId="18" xfId="1" applyNumberFormat="1" applyFont="1" applyFill="1" applyBorder="1" applyAlignment="1" applyProtection="1">
      <protection hidden="1"/>
    </xf>
    <xf numFmtId="164" fontId="8" fillId="0" borderId="15" xfId="0" applyNumberFormat="1" applyFont="1" applyFill="1" applyBorder="1" applyAlignment="1" applyProtection="1">
      <protection hidden="1"/>
    </xf>
    <xf numFmtId="4" fontId="5" fillId="0" borderId="14" xfId="0" applyNumberFormat="1" applyFont="1" applyBorder="1"/>
    <xf numFmtId="164" fontId="3" fillId="0" borderId="4" xfId="1" applyNumberFormat="1" applyFont="1" applyFill="1" applyBorder="1" applyAlignment="1" applyProtection="1">
      <protection hidden="1"/>
    </xf>
    <xf numFmtId="4" fontId="5" fillId="0" borderId="13" xfId="0" applyNumberFormat="1" applyFont="1" applyBorder="1"/>
    <xf numFmtId="4" fontId="5" fillId="0" borderId="13" xfId="0" applyNumberFormat="1" applyFont="1" applyBorder="1" applyAlignment="1">
      <alignment horizontal="right"/>
    </xf>
    <xf numFmtId="164" fontId="7" fillId="0" borderId="4" xfId="1" applyNumberFormat="1" applyFont="1" applyFill="1" applyBorder="1" applyAlignment="1" applyProtection="1">
      <protection hidden="1"/>
    </xf>
    <xf numFmtId="4" fontId="5" fillId="0" borderId="4" xfId="0" applyNumberFormat="1" applyFont="1" applyFill="1" applyBorder="1"/>
    <xf numFmtId="164" fontId="5" fillId="0" borderId="4" xfId="1" applyNumberFormat="1" applyFont="1" applyFill="1" applyBorder="1" applyAlignment="1" applyProtection="1">
      <protection hidden="1"/>
    </xf>
    <xf numFmtId="164" fontId="8" fillId="0" borderId="20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alignment wrapText="1"/>
      <protection hidden="1"/>
    </xf>
    <xf numFmtId="166" fontId="3" fillId="0" borderId="22" xfId="0" applyNumberFormat="1" applyFont="1" applyFill="1" applyBorder="1" applyAlignment="1" applyProtection="1">
      <alignment wrapText="1"/>
      <protection hidden="1"/>
    </xf>
    <xf numFmtId="166" fontId="3" fillId="0" borderId="23" xfId="0" applyNumberFormat="1" applyFont="1" applyFill="1" applyBorder="1" applyAlignment="1" applyProtection="1">
      <alignment wrapText="1"/>
      <protection hidden="1"/>
    </xf>
    <xf numFmtId="166" fontId="3" fillId="0" borderId="22" xfId="0" applyNumberFormat="1" applyFont="1" applyFill="1" applyBorder="1" applyAlignment="1" applyProtection="1">
      <protection hidden="1"/>
    </xf>
    <xf numFmtId="165" fontId="3" fillId="0" borderId="16" xfId="0" applyNumberFormat="1" applyFont="1" applyFill="1" applyBorder="1" applyAlignment="1" applyProtection="1">
      <protection hidden="1"/>
    </xf>
    <xf numFmtId="165" fontId="3" fillId="0" borderId="17" xfId="0" applyNumberFormat="1" applyFont="1" applyFill="1" applyBorder="1" applyAlignment="1" applyProtection="1">
      <protection hidden="1"/>
    </xf>
    <xf numFmtId="164" fontId="3" fillId="0" borderId="22" xfId="1" applyNumberFormat="1" applyFont="1" applyFill="1" applyBorder="1" applyAlignment="1" applyProtection="1">
      <protection hidden="1"/>
    </xf>
    <xf numFmtId="164" fontId="8" fillId="0" borderId="16" xfId="0" applyNumberFormat="1" applyFont="1" applyFill="1" applyBorder="1" applyAlignment="1" applyProtection="1">
      <protection hidden="1"/>
    </xf>
    <xf numFmtId="4" fontId="5" fillId="0" borderId="17" xfId="0" applyNumberFormat="1" applyFont="1" applyBorder="1"/>
    <xf numFmtId="0" fontId="2" fillId="0" borderId="24" xfId="0" applyNumberFormat="1" applyFont="1" applyFill="1" applyBorder="1" applyAlignment="1" applyProtection="1">
      <alignment horizontal="center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4" fontId="6" fillId="0" borderId="27" xfId="0" applyNumberFormat="1" applyFont="1" applyBorder="1"/>
    <xf numFmtId="4" fontId="6" fillId="0" borderId="28" xfId="0" applyNumberFormat="1" applyFont="1" applyBorder="1"/>
    <xf numFmtId="0" fontId="3" fillId="0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/>
      <protection hidden="1"/>
    </xf>
    <xf numFmtId="0" fontId="3" fillId="0" borderId="20" xfId="0" applyNumberFormat="1" applyFont="1" applyFill="1" applyBorder="1" applyAlignment="1" applyProtection="1">
      <alignment horizontal="center"/>
      <protection hidden="1"/>
    </xf>
    <xf numFmtId="0" fontId="3" fillId="0" borderId="21" xfId="0" applyNumberFormat="1" applyFont="1" applyFill="1" applyBorder="1" applyAlignment="1" applyProtection="1">
      <alignment horizontal="center"/>
      <protection hidden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3" fillId="0" borderId="14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4" fontId="7" fillId="0" borderId="29" xfId="1" applyNumberFormat="1" applyFont="1" applyFill="1" applyBorder="1" applyAlignment="1" applyProtection="1">
      <protection hidden="1"/>
    </xf>
    <xf numFmtId="164" fontId="3" fillId="0" borderId="17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showGridLines="0" tabSelected="1" workbookViewId="0">
      <selection activeCell="Z10" sqref="Z10"/>
    </sheetView>
  </sheetViews>
  <sheetFormatPr defaultColWidth="9.140625" defaultRowHeight="12.75" x14ac:dyDescent="0.2"/>
  <cols>
    <col min="1" max="1" width="1.140625" style="4" customWidth="1"/>
    <col min="2" max="2" width="0.85546875" style="4" customWidth="1"/>
    <col min="3" max="3" width="0.7109375" style="4" customWidth="1"/>
    <col min="4" max="7" width="0.5703125" style="4" customWidth="1"/>
    <col min="8" max="9" width="0.7109375" style="4" customWidth="1"/>
    <col min="10" max="10" width="0.5703125" style="4" customWidth="1"/>
    <col min="11" max="11" width="32.5703125" style="4" customWidth="1"/>
    <col min="12" max="12" width="10.42578125" style="4" customWidth="1"/>
    <col min="13" max="13" width="8" style="4" customWidth="1"/>
    <col min="14" max="14" width="7" style="4" customWidth="1"/>
    <col min="15" max="15" width="15" style="4" customWidth="1"/>
    <col min="16" max="16" width="13.28515625" style="4" customWidth="1"/>
    <col min="17" max="17" width="13.85546875" style="4" customWidth="1"/>
    <col min="18" max="18" width="15" style="4" customWidth="1"/>
    <col min="19" max="19" width="13.28515625" style="4" customWidth="1"/>
    <col min="20" max="20" width="13.85546875" style="4" customWidth="1"/>
    <col min="21" max="21" width="9.140625" style="4" customWidth="1"/>
    <col min="22" max="23" width="16.5703125" style="4" customWidth="1"/>
    <col min="24" max="221" width="9.140625" style="4" customWidth="1"/>
    <col min="222" max="16384" width="9.140625" style="4"/>
  </cols>
  <sheetData>
    <row r="1" spans="1:26" ht="12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46</v>
      </c>
      <c r="L1" s="3"/>
      <c r="M1" s="3"/>
      <c r="N1" s="3"/>
    </row>
    <row r="2" spans="1:26" ht="26.25" customHeight="1" x14ac:dyDescent="0.2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6" ht="17.25" customHeight="1" x14ac:dyDescent="0.2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6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Q4" s="1" t="s">
        <v>45</v>
      </c>
      <c r="T4" s="1" t="s">
        <v>45</v>
      </c>
    </row>
    <row r="5" spans="1:26" ht="18" customHeight="1" x14ac:dyDescent="0.2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74" t="s">
        <v>44</v>
      </c>
      <c r="M5" s="75"/>
      <c r="N5" s="76"/>
      <c r="O5" s="82" t="s">
        <v>57</v>
      </c>
      <c r="P5" s="83"/>
      <c r="Q5" s="84"/>
      <c r="R5" s="82" t="s">
        <v>60</v>
      </c>
      <c r="S5" s="83"/>
      <c r="T5" s="84"/>
    </row>
    <row r="6" spans="1:26" ht="71.25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77" t="s">
        <v>52</v>
      </c>
      <c r="M6" s="23" t="s">
        <v>42</v>
      </c>
      <c r="N6" s="78" t="s">
        <v>41</v>
      </c>
      <c r="O6" s="85" t="s">
        <v>48</v>
      </c>
      <c r="P6" s="24" t="s">
        <v>51</v>
      </c>
      <c r="Q6" s="86" t="s">
        <v>49</v>
      </c>
      <c r="R6" s="85" t="s">
        <v>48</v>
      </c>
      <c r="S6" s="24" t="s">
        <v>51</v>
      </c>
      <c r="T6" s="86" t="s">
        <v>49</v>
      </c>
    </row>
    <row r="7" spans="1:26" ht="12.75" customHeight="1" thickBot="1" x14ac:dyDescent="0.25">
      <c r="A7" s="36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79">
        <v>2</v>
      </c>
      <c r="M7" s="80">
        <v>3</v>
      </c>
      <c r="N7" s="81">
        <v>4</v>
      </c>
      <c r="O7" s="87">
        <v>8</v>
      </c>
      <c r="P7" s="88">
        <v>9</v>
      </c>
      <c r="Q7" s="89">
        <v>10</v>
      </c>
      <c r="R7" s="87">
        <v>8</v>
      </c>
      <c r="S7" s="88">
        <v>9</v>
      </c>
      <c r="T7" s="89">
        <v>10</v>
      </c>
    </row>
    <row r="8" spans="1:26" ht="21.75" customHeight="1" x14ac:dyDescent="0.2">
      <c r="A8" s="29" t="s">
        <v>40</v>
      </c>
      <c r="B8" s="30"/>
      <c r="C8" s="30"/>
      <c r="D8" s="30"/>
      <c r="E8" s="30"/>
      <c r="F8" s="30"/>
      <c r="G8" s="30"/>
      <c r="H8" s="30"/>
      <c r="I8" s="30"/>
      <c r="J8" s="30"/>
      <c r="K8" s="31"/>
      <c r="L8" s="45">
        <v>31</v>
      </c>
      <c r="M8" s="46" t="s">
        <v>0</v>
      </c>
      <c r="N8" s="47" t="s">
        <v>0</v>
      </c>
      <c r="O8" s="50">
        <v>300531.28000000003</v>
      </c>
      <c r="P8" s="51">
        <v>202909.33</v>
      </c>
      <c r="Q8" s="52">
        <f t="shared" ref="Q8:Q9" si="0">P8*100/O8</f>
        <v>67.516875448039883</v>
      </c>
      <c r="R8" s="90">
        <v>141916.20850000001</v>
      </c>
      <c r="S8" s="90">
        <v>83862.009999999995</v>
      </c>
      <c r="T8" s="52">
        <f t="shared" ref="T8:T9" si="1">S8*100/R8</f>
        <v>59.09262295433998</v>
      </c>
      <c r="U8" s="7"/>
      <c r="V8" s="21"/>
      <c r="W8" s="22"/>
      <c r="X8" s="9"/>
      <c r="Y8" s="13"/>
      <c r="Z8" s="10"/>
    </row>
    <row r="9" spans="1:26" ht="16.5" customHeight="1" x14ac:dyDescent="0.2">
      <c r="A9" s="26" t="s">
        <v>15</v>
      </c>
      <c r="B9" s="27"/>
      <c r="C9" s="27"/>
      <c r="D9" s="27"/>
      <c r="E9" s="27"/>
      <c r="F9" s="27"/>
      <c r="G9" s="27"/>
      <c r="H9" s="27"/>
      <c r="I9" s="27"/>
      <c r="J9" s="27"/>
      <c r="K9" s="28"/>
      <c r="L9" s="48">
        <v>31</v>
      </c>
      <c r="M9" s="42">
        <v>1</v>
      </c>
      <c r="N9" s="49" t="s">
        <v>0</v>
      </c>
      <c r="O9" s="53">
        <v>66565.36</v>
      </c>
      <c r="P9" s="43">
        <v>42693.64</v>
      </c>
      <c r="Q9" s="54">
        <f t="shared" si="0"/>
        <v>64.137923989294137</v>
      </c>
      <c r="R9" s="91">
        <f>SUM(R10:R13)</f>
        <v>70786.571999999986</v>
      </c>
      <c r="S9" s="91">
        <v>44915.98</v>
      </c>
      <c r="T9" s="54">
        <f t="shared" si="1"/>
        <v>63.452684218131104</v>
      </c>
      <c r="V9" s="12"/>
      <c r="W9" s="9"/>
      <c r="X9" s="9"/>
      <c r="Y9" s="14"/>
      <c r="Z9" s="10"/>
    </row>
    <row r="10" spans="1:26" ht="46.5" customHeight="1" x14ac:dyDescent="0.2">
      <c r="A10" s="26" t="s">
        <v>39</v>
      </c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48">
        <v>31</v>
      </c>
      <c r="M10" s="42">
        <v>1</v>
      </c>
      <c r="N10" s="49">
        <v>4</v>
      </c>
      <c r="O10" s="53">
        <v>29890.58</v>
      </c>
      <c r="P10" s="43">
        <v>21389.88</v>
      </c>
      <c r="Q10" s="54">
        <f>P10*100/O10</f>
        <v>71.560605381360944</v>
      </c>
      <c r="R10" s="43">
        <v>34814.78</v>
      </c>
      <c r="S10" s="91">
        <v>22295.33</v>
      </c>
      <c r="T10" s="54">
        <f>S10*100/R10</f>
        <v>64.039841699416172</v>
      </c>
      <c r="V10" s="12"/>
      <c r="W10" s="9"/>
      <c r="X10" s="9"/>
      <c r="Y10" s="14"/>
      <c r="Z10" s="10"/>
    </row>
    <row r="11" spans="1:26" ht="16.5" customHeight="1" x14ac:dyDescent="0.2">
      <c r="A11" s="26" t="s">
        <v>38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48">
        <v>31</v>
      </c>
      <c r="M11" s="42">
        <v>1</v>
      </c>
      <c r="N11" s="49">
        <v>5</v>
      </c>
      <c r="O11" s="53">
        <v>0.2</v>
      </c>
      <c r="P11" s="25">
        <v>0</v>
      </c>
      <c r="Q11" s="54">
        <f t="shared" ref="Q11:Q18" si="2">P11*100/O11</f>
        <v>0</v>
      </c>
      <c r="R11" s="43">
        <v>1.2</v>
      </c>
      <c r="S11" s="92">
        <v>0</v>
      </c>
      <c r="T11" s="54">
        <f t="shared" ref="T11:T68" si="3">S11*100/R11</f>
        <v>0</v>
      </c>
      <c r="V11" s="15"/>
      <c r="W11" s="16"/>
      <c r="X11" s="16"/>
      <c r="Y11" s="14"/>
      <c r="Z11" s="10"/>
    </row>
    <row r="12" spans="1:26" ht="16.5" customHeight="1" x14ac:dyDescent="0.2">
      <c r="A12" s="26" t="s">
        <v>37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48">
        <v>31</v>
      </c>
      <c r="M12" s="42">
        <v>1</v>
      </c>
      <c r="N12" s="49">
        <v>11</v>
      </c>
      <c r="O12" s="53">
        <v>550</v>
      </c>
      <c r="P12" s="25">
        <v>0</v>
      </c>
      <c r="Q12" s="54">
        <f t="shared" si="2"/>
        <v>0</v>
      </c>
      <c r="R12" s="43">
        <v>685.255</v>
      </c>
      <c r="S12" s="92">
        <v>0</v>
      </c>
      <c r="T12" s="54">
        <f t="shared" si="3"/>
        <v>0</v>
      </c>
      <c r="V12" s="15"/>
      <c r="W12" s="16"/>
      <c r="X12" s="16"/>
      <c r="Y12" s="14"/>
      <c r="Z12" s="10"/>
    </row>
    <row r="13" spans="1:26" ht="16.5" customHeight="1" x14ac:dyDescent="0.2">
      <c r="A13" s="26" t="s">
        <v>14</v>
      </c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48">
        <v>31</v>
      </c>
      <c r="M13" s="42">
        <v>1</v>
      </c>
      <c r="N13" s="49">
        <v>13</v>
      </c>
      <c r="O13" s="53">
        <v>36124.58</v>
      </c>
      <c r="P13" s="43">
        <v>21303.759999999998</v>
      </c>
      <c r="Q13" s="54">
        <f t="shared" si="2"/>
        <v>58.973031658776378</v>
      </c>
      <c r="R13" s="43">
        <v>35285.337</v>
      </c>
      <c r="S13" s="91">
        <v>22620.639999999999</v>
      </c>
      <c r="T13" s="54">
        <f t="shared" si="3"/>
        <v>64.107762382997791</v>
      </c>
      <c r="V13" s="12"/>
      <c r="W13" s="9"/>
      <c r="X13" s="9"/>
      <c r="Y13" s="14"/>
      <c r="Z13" s="10"/>
    </row>
    <row r="14" spans="1:26" ht="16.5" customHeight="1" x14ac:dyDescent="0.2">
      <c r="A14" s="26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48">
        <v>31</v>
      </c>
      <c r="M14" s="42">
        <v>2</v>
      </c>
      <c r="N14" s="49" t="s">
        <v>0</v>
      </c>
      <c r="O14" s="53">
        <v>1153.9000000000001</v>
      </c>
      <c r="P14" s="43">
        <v>978.47</v>
      </c>
      <c r="Q14" s="54">
        <f t="shared" si="2"/>
        <v>84.796776150446306</v>
      </c>
      <c r="R14" s="91">
        <f>R15</f>
        <v>1291.0999999999999</v>
      </c>
      <c r="S14" s="91">
        <v>945.69</v>
      </c>
      <c r="T14" s="54">
        <f t="shared" si="3"/>
        <v>73.246843776624587</v>
      </c>
      <c r="V14" s="12"/>
      <c r="W14" s="9"/>
      <c r="X14" s="9"/>
      <c r="Y14" s="14"/>
      <c r="Z14" s="10"/>
    </row>
    <row r="15" spans="1:26" ht="16.5" customHeight="1" x14ac:dyDescent="0.2">
      <c r="A15" s="26" t="s">
        <v>35</v>
      </c>
      <c r="B15" s="27"/>
      <c r="C15" s="27"/>
      <c r="D15" s="27"/>
      <c r="E15" s="27"/>
      <c r="F15" s="27"/>
      <c r="G15" s="27"/>
      <c r="H15" s="27"/>
      <c r="I15" s="27"/>
      <c r="J15" s="27"/>
      <c r="K15" s="28"/>
      <c r="L15" s="48">
        <v>31</v>
      </c>
      <c r="M15" s="42">
        <v>2</v>
      </c>
      <c r="N15" s="49">
        <v>3</v>
      </c>
      <c r="O15" s="53">
        <v>1153.9000000000001</v>
      </c>
      <c r="P15" s="43">
        <v>978.47</v>
      </c>
      <c r="Q15" s="54">
        <f t="shared" si="2"/>
        <v>84.796776150446306</v>
      </c>
      <c r="R15" s="43">
        <v>1291.0999999999999</v>
      </c>
      <c r="S15" s="91">
        <v>945.69</v>
      </c>
      <c r="T15" s="54">
        <f t="shared" si="3"/>
        <v>73.246843776624587</v>
      </c>
      <c r="V15" s="12"/>
      <c r="W15" s="9"/>
      <c r="X15" s="9"/>
      <c r="Y15" s="14"/>
      <c r="Z15" s="10"/>
    </row>
    <row r="16" spans="1:26" ht="21.75" customHeight="1" x14ac:dyDescent="0.2">
      <c r="A16" s="26" t="s">
        <v>34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  <c r="L16" s="48">
        <v>31</v>
      </c>
      <c r="M16" s="42">
        <v>3</v>
      </c>
      <c r="N16" s="49" t="s">
        <v>0</v>
      </c>
      <c r="O16" s="53">
        <v>352.3</v>
      </c>
      <c r="P16" s="43">
        <v>252.3</v>
      </c>
      <c r="Q16" s="54">
        <f t="shared" si="2"/>
        <v>71.615100766392274</v>
      </c>
      <c r="R16" s="53">
        <v>0</v>
      </c>
      <c r="S16" s="43">
        <v>0</v>
      </c>
      <c r="T16" s="54">
        <v>0</v>
      </c>
      <c r="V16" s="15"/>
      <c r="W16" s="16"/>
      <c r="X16" s="16"/>
      <c r="Y16" s="14"/>
      <c r="Z16" s="10"/>
    </row>
    <row r="17" spans="1:26" ht="33.75" customHeight="1" x14ac:dyDescent="0.2">
      <c r="A17" s="26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48">
        <v>31</v>
      </c>
      <c r="M17" s="42">
        <v>3</v>
      </c>
      <c r="N17" s="49">
        <v>9</v>
      </c>
      <c r="O17" s="53">
        <v>352.3</v>
      </c>
      <c r="P17" s="43">
        <v>252.3</v>
      </c>
      <c r="Q17" s="54">
        <f t="shared" si="2"/>
        <v>71.615100766392274</v>
      </c>
      <c r="R17" s="53">
        <v>0</v>
      </c>
      <c r="S17" s="43">
        <v>0</v>
      </c>
      <c r="T17" s="54">
        <v>0</v>
      </c>
      <c r="V17" s="15"/>
      <c r="W17" s="16"/>
      <c r="X17" s="16"/>
      <c r="Y17" s="14"/>
      <c r="Z17" s="10"/>
    </row>
    <row r="18" spans="1:26" ht="16.5" customHeight="1" x14ac:dyDescent="0.2">
      <c r="A18" s="26" t="s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48">
        <v>31</v>
      </c>
      <c r="M18" s="42">
        <v>4</v>
      </c>
      <c r="N18" s="49" t="s">
        <v>0</v>
      </c>
      <c r="O18" s="53">
        <v>1822</v>
      </c>
      <c r="P18" s="43">
        <v>995.63</v>
      </c>
      <c r="Q18" s="54">
        <f t="shared" si="2"/>
        <v>54.644895718990121</v>
      </c>
      <c r="R18" s="91">
        <f>SUM(R19:R23)</f>
        <v>2597.1968000000002</v>
      </c>
      <c r="S18" s="91">
        <v>521.82000000000005</v>
      </c>
      <c r="T18" s="54">
        <f t="shared" si="3"/>
        <v>20.091661902555863</v>
      </c>
      <c r="V18" s="12"/>
      <c r="W18" s="9"/>
      <c r="X18" s="9"/>
      <c r="Y18" s="14"/>
      <c r="Z18" s="10"/>
    </row>
    <row r="19" spans="1:26" ht="16.5" customHeight="1" x14ac:dyDescent="0.2">
      <c r="A19" s="38" t="s">
        <v>12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8">
        <v>31</v>
      </c>
      <c r="M19" s="42">
        <v>4</v>
      </c>
      <c r="N19" s="49">
        <v>1</v>
      </c>
      <c r="O19" s="53">
        <v>1025.2</v>
      </c>
      <c r="P19" s="43">
        <v>693.15</v>
      </c>
      <c r="Q19" s="54">
        <v>0</v>
      </c>
      <c r="R19" s="53"/>
      <c r="S19" s="43"/>
      <c r="T19" s="54">
        <v>0</v>
      </c>
      <c r="V19" s="12"/>
      <c r="W19" s="9"/>
      <c r="X19" s="9"/>
      <c r="Y19" s="14"/>
      <c r="Z19" s="10"/>
    </row>
    <row r="20" spans="1:26" ht="16.5" customHeight="1" x14ac:dyDescent="0.2">
      <c r="A20" s="26" t="s">
        <v>32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  <c r="L20" s="48">
        <v>31</v>
      </c>
      <c r="M20" s="42">
        <v>4</v>
      </c>
      <c r="N20" s="49">
        <v>5</v>
      </c>
      <c r="O20" s="53">
        <v>370</v>
      </c>
      <c r="P20" s="43">
        <v>172.48</v>
      </c>
      <c r="Q20" s="54">
        <f t="shared" ref="Q20:Q27" si="4">P20*100/O20</f>
        <v>46.616216216216216</v>
      </c>
      <c r="R20" s="43">
        <v>649.1</v>
      </c>
      <c r="S20" s="91">
        <v>83.22</v>
      </c>
      <c r="T20" s="54">
        <f t="shared" si="3"/>
        <v>12.820828839932213</v>
      </c>
      <c r="V20" s="15"/>
      <c r="W20" s="16"/>
      <c r="X20" s="16"/>
      <c r="Y20" s="14"/>
      <c r="Z20" s="10"/>
    </row>
    <row r="21" spans="1:26" ht="16.5" customHeight="1" x14ac:dyDescent="0.2">
      <c r="A21" s="26" t="s">
        <v>61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  <c r="L21" s="48">
        <v>31</v>
      </c>
      <c r="M21" s="42">
        <v>4</v>
      </c>
      <c r="N21" s="49">
        <v>8</v>
      </c>
      <c r="O21" s="53">
        <v>0</v>
      </c>
      <c r="P21" s="43">
        <v>0</v>
      </c>
      <c r="Q21" s="54">
        <v>0</v>
      </c>
      <c r="R21" s="43">
        <v>200</v>
      </c>
      <c r="S21" s="91">
        <v>63.6</v>
      </c>
      <c r="T21" s="54">
        <f t="shared" si="3"/>
        <v>31.8</v>
      </c>
      <c r="V21" s="15"/>
      <c r="W21" s="16"/>
      <c r="X21" s="16"/>
      <c r="Y21" s="14"/>
      <c r="Z21" s="10"/>
    </row>
    <row r="22" spans="1:26" ht="16.5" customHeight="1" x14ac:dyDescent="0.2">
      <c r="A22" s="26" t="s">
        <v>31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  <c r="L22" s="48">
        <v>31</v>
      </c>
      <c r="M22" s="42">
        <v>4</v>
      </c>
      <c r="N22" s="49">
        <v>9</v>
      </c>
      <c r="O22" s="53">
        <v>246.8</v>
      </c>
      <c r="P22" s="43">
        <v>130</v>
      </c>
      <c r="Q22" s="54">
        <f t="shared" si="4"/>
        <v>52.674230145867099</v>
      </c>
      <c r="R22" s="43">
        <v>1548.0968</v>
      </c>
      <c r="S22" s="91">
        <v>375</v>
      </c>
      <c r="T22" s="54">
        <f t="shared" si="3"/>
        <v>24.223291463427866</v>
      </c>
      <c r="V22" s="15"/>
      <c r="W22" s="16"/>
      <c r="X22" s="16"/>
      <c r="Y22" s="14"/>
      <c r="Z22" s="10"/>
    </row>
    <row r="23" spans="1:26" ht="16.5" customHeight="1" x14ac:dyDescent="0.2">
      <c r="A23" s="26" t="s">
        <v>50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  <c r="L23" s="48">
        <v>31</v>
      </c>
      <c r="M23" s="42">
        <v>4</v>
      </c>
      <c r="N23" s="49">
        <v>12</v>
      </c>
      <c r="O23" s="53">
        <v>180</v>
      </c>
      <c r="P23" s="25">
        <v>0</v>
      </c>
      <c r="Q23" s="54">
        <f t="shared" si="4"/>
        <v>0</v>
      </c>
      <c r="R23" s="43">
        <v>200</v>
      </c>
      <c r="S23" s="92">
        <v>0</v>
      </c>
      <c r="T23" s="54">
        <f t="shared" si="3"/>
        <v>0</v>
      </c>
      <c r="V23" s="12"/>
      <c r="W23" s="9"/>
      <c r="X23" s="9"/>
      <c r="Y23" s="14"/>
      <c r="Z23" s="10"/>
    </row>
    <row r="24" spans="1:26" ht="16.5" customHeight="1" x14ac:dyDescent="0.2">
      <c r="A24" s="26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48">
        <v>31</v>
      </c>
      <c r="M24" s="42">
        <v>5</v>
      </c>
      <c r="N24" s="49" t="s">
        <v>0</v>
      </c>
      <c r="O24" s="53">
        <v>170193.46</v>
      </c>
      <c r="P24" s="43">
        <v>107739.25</v>
      </c>
      <c r="Q24" s="54">
        <f t="shared" si="4"/>
        <v>63.303989471745865</v>
      </c>
      <c r="R24" s="91">
        <f>R25+R26+R27</f>
        <v>25204.272800000002</v>
      </c>
      <c r="S24" s="91">
        <v>6749.33</v>
      </c>
      <c r="T24" s="54">
        <f t="shared" si="3"/>
        <v>26.7785151095492</v>
      </c>
      <c r="V24" s="15"/>
      <c r="W24" s="16"/>
      <c r="X24" s="16"/>
      <c r="Y24" s="14"/>
      <c r="Z24" s="10"/>
    </row>
    <row r="25" spans="1:26" ht="16.5" customHeight="1" x14ac:dyDescent="0.2">
      <c r="A25" s="26" t="s">
        <v>29</v>
      </c>
      <c r="B25" s="27"/>
      <c r="C25" s="27"/>
      <c r="D25" s="27"/>
      <c r="E25" s="27"/>
      <c r="F25" s="27"/>
      <c r="G25" s="27"/>
      <c r="H25" s="27"/>
      <c r="I25" s="27"/>
      <c r="J25" s="27"/>
      <c r="K25" s="28"/>
      <c r="L25" s="48">
        <v>31</v>
      </c>
      <c r="M25" s="42">
        <v>5</v>
      </c>
      <c r="N25" s="49">
        <v>1</v>
      </c>
      <c r="O25" s="53">
        <v>158358.01</v>
      </c>
      <c r="P25" s="43">
        <v>98921.64</v>
      </c>
      <c r="Q25" s="54">
        <f t="shared" si="4"/>
        <v>62.467089602856205</v>
      </c>
      <c r="R25" s="43">
        <v>20814.572800000002</v>
      </c>
      <c r="S25" s="91">
        <v>3723.18</v>
      </c>
      <c r="T25" s="54">
        <f t="shared" si="3"/>
        <v>17.88737167836565</v>
      </c>
      <c r="V25" s="12"/>
      <c r="W25" s="9"/>
      <c r="X25" s="9"/>
      <c r="Y25" s="14"/>
      <c r="Z25" s="10"/>
    </row>
    <row r="26" spans="1:26" ht="16.5" customHeight="1" x14ac:dyDescent="0.2">
      <c r="A26" s="26" t="s">
        <v>28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48">
        <v>31</v>
      </c>
      <c r="M26" s="42">
        <v>5</v>
      </c>
      <c r="N26" s="49">
        <v>2</v>
      </c>
      <c r="O26" s="53">
        <v>10580</v>
      </c>
      <c r="P26" s="43">
        <v>7653.67</v>
      </c>
      <c r="Q26" s="54">
        <f t="shared" si="4"/>
        <v>72.340926275992445</v>
      </c>
      <c r="R26" s="43">
        <v>3895.7</v>
      </c>
      <c r="S26" s="91">
        <v>2758.15</v>
      </c>
      <c r="T26" s="54">
        <f t="shared" si="3"/>
        <v>70.799856251764766</v>
      </c>
      <c r="V26" s="12"/>
      <c r="W26" s="9"/>
      <c r="X26" s="9"/>
      <c r="Y26" s="14"/>
      <c r="Z26" s="10"/>
    </row>
    <row r="27" spans="1:26" ht="16.5" customHeight="1" x14ac:dyDescent="0.2">
      <c r="A27" s="26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8"/>
      <c r="L27" s="48">
        <v>31</v>
      </c>
      <c r="M27" s="42">
        <v>5</v>
      </c>
      <c r="N27" s="49">
        <v>3</v>
      </c>
      <c r="O27" s="53">
        <v>1255.45</v>
      </c>
      <c r="P27" s="43">
        <v>1163.95</v>
      </c>
      <c r="Q27" s="54">
        <f t="shared" si="4"/>
        <v>92.711776653789471</v>
      </c>
      <c r="R27" s="43">
        <v>494</v>
      </c>
      <c r="S27" s="91">
        <v>268</v>
      </c>
      <c r="T27" s="54">
        <f t="shared" si="3"/>
        <v>54.251012145748987</v>
      </c>
      <c r="V27" s="12"/>
      <c r="W27" s="9"/>
      <c r="X27" s="9"/>
      <c r="Y27" s="14"/>
      <c r="Z27" s="10"/>
    </row>
    <row r="28" spans="1:26" ht="16.5" customHeight="1" x14ac:dyDescent="0.2">
      <c r="A28" s="26" t="s">
        <v>26</v>
      </c>
      <c r="B28" s="27"/>
      <c r="C28" s="27"/>
      <c r="D28" s="27"/>
      <c r="E28" s="27"/>
      <c r="F28" s="27"/>
      <c r="G28" s="27"/>
      <c r="H28" s="27"/>
      <c r="I28" s="27"/>
      <c r="J28" s="27"/>
      <c r="K28" s="28"/>
      <c r="L28" s="48">
        <v>31</v>
      </c>
      <c r="M28" s="42">
        <v>8</v>
      </c>
      <c r="N28" s="49" t="s">
        <v>0</v>
      </c>
      <c r="O28" s="53">
        <v>19355.689999999999</v>
      </c>
      <c r="P28" s="43">
        <v>16375.72</v>
      </c>
      <c r="Q28" s="54">
        <f t="shared" ref="Q28:Q42" si="5">P28*100/O28</f>
        <v>84.604165493454389</v>
      </c>
      <c r="R28" s="91">
        <f>R29</f>
        <v>18531.742999999999</v>
      </c>
      <c r="S28" s="91">
        <v>13400.67</v>
      </c>
      <c r="T28" s="54">
        <f t="shared" si="3"/>
        <v>72.311978425342943</v>
      </c>
      <c r="V28" s="12"/>
      <c r="W28" s="9"/>
      <c r="X28" s="9"/>
      <c r="Y28" s="14"/>
      <c r="Z28" s="10"/>
    </row>
    <row r="29" spans="1:26" ht="16.5" customHeight="1" x14ac:dyDescent="0.2">
      <c r="A29" s="26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8"/>
      <c r="L29" s="48">
        <v>31</v>
      </c>
      <c r="M29" s="42">
        <v>8</v>
      </c>
      <c r="N29" s="49">
        <v>1</v>
      </c>
      <c r="O29" s="53">
        <v>19355.689999999999</v>
      </c>
      <c r="P29" s="43">
        <v>16375.72</v>
      </c>
      <c r="Q29" s="54">
        <f t="shared" si="5"/>
        <v>84.604165493454389</v>
      </c>
      <c r="R29" s="43">
        <v>18531.742999999999</v>
      </c>
      <c r="S29" s="91">
        <v>13400.67</v>
      </c>
      <c r="T29" s="54">
        <f t="shared" si="3"/>
        <v>72.311978425342943</v>
      </c>
      <c r="V29" s="12"/>
      <c r="W29" s="9"/>
      <c r="X29" s="9"/>
      <c r="Y29" s="14"/>
      <c r="Z29" s="10"/>
    </row>
    <row r="30" spans="1:26" ht="16.5" customHeight="1" x14ac:dyDescent="0.2">
      <c r="A30" s="26" t="s">
        <v>5</v>
      </c>
      <c r="B30" s="27"/>
      <c r="C30" s="27"/>
      <c r="D30" s="27"/>
      <c r="E30" s="27"/>
      <c r="F30" s="27"/>
      <c r="G30" s="27"/>
      <c r="H30" s="27"/>
      <c r="I30" s="27"/>
      <c r="J30" s="27"/>
      <c r="K30" s="28"/>
      <c r="L30" s="48">
        <v>31</v>
      </c>
      <c r="M30" s="42">
        <v>10</v>
      </c>
      <c r="N30" s="49" t="s">
        <v>0</v>
      </c>
      <c r="O30" s="53">
        <v>3640.8</v>
      </c>
      <c r="P30" s="43">
        <v>822.42</v>
      </c>
      <c r="Q30" s="54">
        <f t="shared" si="5"/>
        <v>22.588991430454843</v>
      </c>
      <c r="R30" s="91">
        <f>R31+R33+R34+R35</f>
        <v>4016.4</v>
      </c>
      <c r="S30" s="91">
        <v>7226.73</v>
      </c>
      <c r="T30" s="54">
        <f t="shared" si="3"/>
        <v>179.93053480729012</v>
      </c>
      <c r="V30" s="12"/>
      <c r="W30" s="9"/>
      <c r="X30" s="9"/>
      <c r="Y30" s="14"/>
      <c r="Z30" s="10"/>
    </row>
    <row r="31" spans="1:26" ht="16.5" customHeight="1" x14ac:dyDescent="0.2">
      <c r="A31" s="26" t="s">
        <v>24</v>
      </c>
      <c r="B31" s="27"/>
      <c r="C31" s="27"/>
      <c r="D31" s="27"/>
      <c r="E31" s="27"/>
      <c r="F31" s="27"/>
      <c r="G31" s="27"/>
      <c r="H31" s="27"/>
      <c r="I31" s="27"/>
      <c r="J31" s="27"/>
      <c r="K31" s="28"/>
      <c r="L31" s="48">
        <v>31</v>
      </c>
      <c r="M31" s="42">
        <v>10</v>
      </c>
      <c r="N31" s="49">
        <v>1</v>
      </c>
      <c r="O31" s="53">
        <v>21.6</v>
      </c>
      <c r="P31" s="43">
        <v>16.2</v>
      </c>
      <c r="Q31" s="54">
        <f t="shared" si="5"/>
        <v>75</v>
      </c>
      <c r="R31" s="43">
        <v>21.6</v>
      </c>
      <c r="S31" s="91">
        <v>14.4</v>
      </c>
      <c r="T31" s="54">
        <f t="shared" si="3"/>
        <v>66.666666666666657</v>
      </c>
      <c r="V31" s="15"/>
      <c r="W31" s="16"/>
      <c r="X31" s="16"/>
      <c r="Y31" s="14"/>
      <c r="Z31" s="10"/>
    </row>
    <row r="32" spans="1:26" ht="16.5" customHeight="1" x14ac:dyDescent="0.2">
      <c r="A32" s="26" t="s">
        <v>4</v>
      </c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48">
        <v>31</v>
      </c>
      <c r="M32" s="42">
        <v>10</v>
      </c>
      <c r="N32" s="49">
        <v>3</v>
      </c>
      <c r="O32" s="53">
        <v>0</v>
      </c>
      <c r="P32" s="43">
        <v>0</v>
      </c>
      <c r="Q32" s="54">
        <v>0</v>
      </c>
      <c r="R32" s="43">
        <v>3799.2020000000002</v>
      </c>
      <c r="S32" s="91">
        <v>3799.2</v>
      </c>
      <c r="T32" s="54">
        <f t="shared" si="3"/>
        <v>99.999947357366096</v>
      </c>
      <c r="V32" s="15"/>
      <c r="W32" s="16"/>
      <c r="X32" s="16"/>
      <c r="Y32" s="14"/>
      <c r="Z32" s="10"/>
    </row>
    <row r="33" spans="1:26" ht="16.5" customHeight="1" x14ac:dyDescent="0.2">
      <c r="A33" s="26" t="s">
        <v>3</v>
      </c>
      <c r="B33" s="27"/>
      <c r="C33" s="27"/>
      <c r="D33" s="27"/>
      <c r="E33" s="27"/>
      <c r="F33" s="27"/>
      <c r="G33" s="27"/>
      <c r="H33" s="27"/>
      <c r="I33" s="27"/>
      <c r="J33" s="27"/>
      <c r="K33" s="28"/>
      <c r="L33" s="48">
        <v>31</v>
      </c>
      <c r="M33" s="42">
        <v>10</v>
      </c>
      <c r="N33" s="49">
        <v>4</v>
      </c>
      <c r="O33" s="53">
        <v>2549.6999999999998</v>
      </c>
      <c r="P33" s="25">
        <v>0</v>
      </c>
      <c r="Q33" s="54">
        <f t="shared" si="5"/>
        <v>0</v>
      </c>
      <c r="R33" s="43">
        <v>2854.3</v>
      </c>
      <c r="S33" s="91">
        <v>2798.2</v>
      </c>
      <c r="T33" s="54">
        <f t="shared" si="3"/>
        <v>98.034544371649787</v>
      </c>
      <c r="V33" s="15"/>
      <c r="W33" s="16"/>
      <c r="X33" s="16"/>
      <c r="Y33" s="14"/>
      <c r="Z33" s="10"/>
    </row>
    <row r="34" spans="1:26" ht="16.5" customHeight="1" x14ac:dyDescent="0.2">
      <c r="A34" s="26" t="s">
        <v>23</v>
      </c>
      <c r="B34" s="27"/>
      <c r="C34" s="27"/>
      <c r="D34" s="27"/>
      <c r="E34" s="27"/>
      <c r="F34" s="27"/>
      <c r="G34" s="27"/>
      <c r="H34" s="27"/>
      <c r="I34" s="27"/>
      <c r="J34" s="27"/>
      <c r="K34" s="28"/>
      <c r="L34" s="48">
        <v>31</v>
      </c>
      <c r="M34" s="42">
        <v>10</v>
      </c>
      <c r="N34" s="49">
        <v>6</v>
      </c>
      <c r="O34" s="53">
        <v>1069.5</v>
      </c>
      <c r="P34" s="43">
        <v>806.22</v>
      </c>
      <c r="Q34" s="55">
        <f t="shared" si="5"/>
        <v>75.38288920056101</v>
      </c>
      <c r="R34" s="43">
        <v>1140.5</v>
      </c>
      <c r="S34" s="91">
        <v>614.92999999999995</v>
      </c>
      <c r="T34" s="55">
        <f t="shared" si="3"/>
        <v>53.917580008768077</v>
      </c>
      <c r="V34" s="12"/>
      <c r="W34" s="9"/>
      <c r="X34" s="9"/>
      <c r="Y34" s="14"/>
      <c r="Z34" s="10"/>
    </row>
    <row r="35" spans="1:26" ht="16.5" customHeight="1" x14ac:dyDescent="0.2">
      <c r="A35" s="26" t="s">
        <v>2</v>
      </c>
      <c r="B35" s="27"/>
      <c r="C35" s="27"/>
      <c r="D35" s="27"/>
      <c r="E35" s="27"/>
      <c r="F35" s="27"/>
      <c r="G35" s="27"/>
      <c r="H35" s="27"/>
      <c r="I35" s="27"/>
      <c r="J35" s="27"/>
      <c r="K35" s="28"/>
      <c r="L35" s="48">
        <v>31</v>
      </c>
      <c r="M35" s="42">
        <v>11</v>
      </c>
      <c r="N35" s="49"/>
      <c r="O35" s="53">
        <v>26189.65</v>
      </c>
      <c r="P35" s="43">
        <v>25340.43</v>
      </c>
      <c r="Q35" s="55">
        <f t="shared" si="5"/>
        <v>96.757421347746146</v>
      </c>
      <c r="R35" s="53">
        <v>0</v>
      </c>
      <c r="S35" s="43">
        <v>0</v>
      </c>
      <c r="T35" s="55" t="e">
        <f t="shared" si="3"/>
        <v>#DIV/0!</v>
      </c>
      <c r="V35" s="12"/>
      <c r="W35" s="9"/>
      <c r="X35" s="9"/>
      <c r="Y35" s="14"/>
      <c r="Z35" s="10"/>
    </row>
    <row r="36" spans="1:26" ht="16.5" customHeight="1" x14ac:dyDescent="0.2">
      <c r="A36" s="38" t="s">
        <v>54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8">
        <v>31</v>
      </c>
      <c r="M36" s="42">
        <v>11</v>
      </c>
      <c r="N36" s="49">
        <v>2</v>
      </c>
      <c r="O36" s="53">
        <v>26189.65</v>
      </c>
      <c r="P36" s="43">
        <v>25340.43</v>
      </c>
      <c r="Q36" s="55">
        <f t="shared" si="5"/>
        <v>96.757421347746146</v>
      </c>
      <c r="R36" s="53">
        <v>0</v>
      </c>
      <c r="S36" s="43">
        <v>0</v>
      </c>
      <c r="T36" s="55" t="e">
        <f t="shared" si="3"/>
        <v>#DIV/0!</v>
      </c>
      <c r="V36" s="15"/>
      <c r="W36" s="16"/>
      <c r="X36" s="16"/>
      <c r="Y36" s="14"/>
      <c r="Z36" s="10"/>
    </row>
    <row r="37" spans="1:26" ht="16.5" customHeight="1" x14ac:dyDescent="0.2">
      <c r="A37" s="26" t="s">
        <v>22</v>
      </c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48">
        <v>31</v>
      </c>
      <c r="M37" s="42">
        <v>12</v>
      </c>
      <c r="N37" s="49" t="s">
        <v>0</v>
      </c>
      <c r="O37" s="53">
        <v>552.89</v>
      </c>
      <c r="P37" s="43">
        <v>455</v>
      </c>
      <c r="Q37" s="54">
        <f t="shared" si="5"/>
        <v>82.294850693628035</v>
      </c>
      <c r="R37" s="91">
        <f>R38</f>
        <v>650</v>
      </c>
      <c r="S37" s="91">
        <v>330</v>
      </c>
      <c r="T37" s="54">
        <f t="shared" si="3"/>
        <v>50.769230769230766</v>
      </c>
      <c r="V37" s="12"/>
      <c r="W37" s="9"/>
      <c r="X37" s="9"/>
      <c r="Y37" s="14"/>
      <c r="Z37" s="10"/>
    </row>
    <row r="38" spans="1:26" ht="16.5" customHeight="1" x14ac:dyDescent="0.2">
      <c r="A38" s="26" t="s">
        <v>21</v>
      </c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48">
        <v>31</v>
      </c>
      <c r="M38" s="42">
        <v>12</v>
      </c>
      <c r="N38" s="49">
        <v>2</v>
      </c>
      <c r="O38" s="53">
        <v>552.89</v>
      </c>
      <c r="P38" s="43">
        <v>455</v>
      </c>
      <c r="Q38" s="54">
        <f t="shared" si="5"/>
        <v>82.294850693628035</v>
      </c>
      <c r="R38" s="43">
        <v>650</v>
      </c>
      <c r="S38" s="91">
        <v>330</v>
      </c>
      <c r="T38" s="54">
        <f t="shared" si="3"/>
        <v>50.769230769230766</v>
      </c>
      <c r="V38" s="12"/>
      <c r="W38" s="9"/>
      <c r="X38" s="9"/>
      <c r="Y38" s="14"/>
      <c r="Z38" s="10"/>
    </row>
    <row r="39" spans="1:26" ht="21.75" customHeight="1" x14ac:dyDescent="0.2">
      <c r="A39" s="26" t="s">
        <v>20</v>
      </c>
      <c r="B39" s="27"/>
      <c r="C39" s="27"/>
      <c r="D39" s="27"/>
      <c r="E39" s="27"/>
      <c r="F39" s="27"/>
      <c r="G39" s="27"/>
      <c r="H39" s="27"/>
      <c r="I39" s="27"/>
      <c r="J39" s="27"/>
      <c r="K39" s="28"/>
      <c r="L39" s="48">
        <v>31</v>
      </c>
      <c r="M39" s="42">
        <v>13</v>
      </c>
      <c r="N39" s="49" t="s">
        <v>0</v>
      </c>
      <c r="O39" s="53">
        <v>2300</v>
      </c>
      <c r="P39" s="43">
        <v>658.23</v>
      </c>
      <c r="Q39" s="54">
        <f t="shared" si="5"/>
        <v>28.618695652173912</v>
      </c>
      <c r="R39" s="91">
        <f>R40</f>
        <v>3450</v>
      </c>
      <c r="S39" s="91">
        <v>904.82</v>
      </c>
      <c r="T39" s="54">
        <f t="shared" si="3"/>
        <v>26.226666666666667</v>
      </c>
      <c r="V39" s="15"/>
      <c r="W39" s="16"/>
      <c r="X39" s="16"/>
      <c r="Y39" s="14"/>
      <c r="Z39" s="10"/>
    </row>
    <row r="40" spans="1:26" ht="21.75" customHeight="1" x14ac:dyDescent="0.2">
      <c r="A40" s="26" t="s">
        <v>19</v>
      </c>
      <c r="B40" s="27"/>
      <c r="C40" s="27"/>
      <c r="D40" s="27"/>
      <c r="E40" s="27"/>
      <c r="F40" s="27"/>
      <c r="G40" s="27"/>
      <c r="H40" s="27"/>
      <c r="I40" s="27"/>
      <c r="J40" s="27"/>
      <c r="K40" s="28"/>
      <c r="L40" s="48">
        <v>31</v>
      </c>
      <c r="M40" s="42">
        <v>13</v>
      </c>
      <c r="N40" s="49">
        <v>1</v>
      </c>
      <c r="O40" s="53">
        <v>2300</v>
      </c>
      <c r="P40" s="43">
        <v>658.23</v>
      </c>
      <c r="Q40" s="54">
        <f t="shared" si="5"/>
        <v>28.618695652173912</v>
      </c>
      <c r="R40" s="43">
        <v>3450</v>
      </c>
      <c r="S40" s="91">
        <v>904.82</v>
      </c>
      <c r="T40" s="54">
        <f t="shared" si="3"/>
        <v>26.226666666666667</v>
      </c>
      <c r="V40" s="15"/>
      <c r="W40" s="16"/>
      <c r="X40" s="16"/>
      <c r="Y40" s="14"/>
      <c r="Z40" s="10"/>
    </row>
    <row r="41" spans="1:26" ht="32.25" customHeight="1" x14ac:dyDescent="0.2">
      <c r="A41" s="26" t="s">
        <v>18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48">
        <v>31</v>
      </c>
      <c r="M41" s="42">
        <v>14</v>
      </c>
      <c r="N41" s="49" t="s">
        <v>0</v>
      </c>
      <c r="O41" s="53">
        <v>8405.23</v>
      </c>
      <c r="P41" s="43">
        <v>6598.23</v>
      </c>
      <c r="Q41" s="54">
        <f t="shared" si="5"/>
        <v>78.50148062575326</v>
      </c>
      <c r="R41" s="91">
        <f>R42+R43</f>
        <v>10891</v>
      </c>
      <c r="S41" s="91">
        <v>8866.9699999999993</v>
      </c>
      <c r="T41" s="54">
        <f t="shared" si="3"/>
        <v>81.415572491047641</v>
      </c>
      <c r="V41" s="12"/>
      <c r="W41" s="9"/>
      <c r="X41" s="9"/>
      <c r="Y41" s="14"/>
      <c r="Z41" s="10"/>
    </row>
    <row r="42" spans="1:26" ht="32.25" customHeight="1" x14ac:dyDescent="0.2">
      <c r="A42" s="26" t="s">
        <v>17</v>
      </c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48">
        <v>31</v>
      </c>
      <c r="M42" s="42">
        <v>14</v>
      </c>
      <c r="N42" s="49">
        <v>1</v>
      </c>
      <c r="O42" s="53">
        <v>7500</v>
      </c>
      <c r="P42" s="43">
        <v>6250</v>
      </c>
      <c r="Q42" s="54">
        <f t="shared" si="5"/>
        <v>83.333333333333329</v>
      </c>
      <c r="R42" s="43">
        <v>10891</v>
      </c>
      <c r="S42" s="91">
        <v>8168.25</v>
      </c>
      <c r="T42" s="54">
        <f t="shared" si="3"/>
        <v>75</v>
      </c>
      <c r="V42" s="12"/>
      <c r="W42" s="9"/>
      <c r="X42" s="9"/>
      <c r="Y42" s="14"/>
      <c r="Z42" s="10"/>
    </row>
    <row r="43" spans="1:26" ht="16.5" customHeight="1" x14ac:dyDescent="0.2">
      <c r="A43" s="38" t="s">
        <v>56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8">
        <v>31</v>
      </c>
      <c r="M43" s="42">
        <v>14</v>
      </c>
      <c r="N43" s="49">
        <v>2</v>
      </c>
      <c r="O43" s="53">
        <v>0</v>
      </c>
      <c r="P43" s="43">
        <v>0</v>
      </c>
      <c r="Q43" s="54">
        <v>0</v>
      </c>
      <c r="R43" s="53">
        <v>0</v>
      </c>
      <c r="S43" s="43">
        <v>0</v>
      </c>
      <c r="T43" s="54">
        <v>0</v>
      </c>
      <c r="V43" s="12"/>
      <c r="W43" s="9"/>
      <c r="X43" s="9"/>
      <c r="Y43" s="14"/>
      <c r="Z43" s="10"/>
    </row>
    <row r="44" spans="1:26" ht="21.75" customHeight="1" thickBot="1" x14ac:dyDescent="0.25">
      <c r="A44" s="38" t="s">
        <v>55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8">
        <v>31</v>
      </c>
      <c r="M44" s="42">
        <v>14</v>
      </c>
      <c r="N44" s="49">
        <v>3</v>
      </c>
      <c r="O44" s="53">
        <v>905.23</v>
      </c>
      <c r="P44" s="43">
        <v>348.23</v>
      </c>
      <c r="Q44" s="54">
        <f t="shared" ref="Q44" si="6">P44*100/O44</f>
        <v>38.468676468963686</v>
      </c>
      <c r="R44" s="59">
        <v>698.72190000000001</v>
      </c>
      <c r="S44" s="91">
        <v>698.72</v>
      </c>
      <c r="T44" s="54">
        <f t="shared" si="3"/>
        <v>99.99972807493225</v>
      </c>
      <c r="V44" s="12"/>
      <c r="W44" s="9"/>
      <c r="X44" s="9"/>
      <c r="Y44" s="14"/>
      <c r="Z44" s="10"/>
    </row>
    <row r="45" spans="1:26" ht="21.75" customHeight="1" x14ac:dyDescent="0.2">
      <c r="A45" s="26" t="s">
        <v>58</v>
      </c>
      <c r="B45" s="27"/>
      <c r="C45" s="27"/>
      <c r="D45" s="27"/>
      <c r="E45" s="27"/>
      <c r="F45" s="27"/>
      <c r="G45" s="27"/>
      <c r="H45" s="27"/>
      <c r="I45" s="27"/>
      <c r="J45" s="27"/>
      <c r="K45" s="28"/>
      <c r="L45" s="48">
        <v>38</v>
      </c>
      <c r="M45" s="42" t="s">
        <v>0</v>
      </c>
      <c r="N45" s="49" t="s">
        <v>0</v>
      </c>
      <c r="O45" s="56">
        <v>15.2</v>
      </c>
      <c r="P45" s="44">
        <v>0</v>
      </c>
      <c r="Q45" s="54">
        <v>0</v>
      </c>
      <c r="R45" s="56">
        <v>0</v>
      </c>
      <c r="S45" s="44">
        <v>0</v>
      </c>
      <c r="T45" s="54">
        <v>0</v>
      </c>
      <c r="V45" s="12"/>
      <c r="W45" s="9"/>
      <c r="X45" s="9"/>
      <c r="Y45" s="14"/>
      <c r="Z45" s="10"/>
    </row>
    <row r="46" spans="1:26" ht="16.5" customHeight="1" x14ac:dyDescent="0.2">
      <c r="A46" s="26" t="s">
        <v>15</v>
      </c>
      <c r="B46" s="27"/>
      <c r="C46" s="27"/>
      <c r="D46" s="27"/>
      <c r="E46" s="27"/>
      <c r="F46" s="27"/>
      <c r="G46" s="27"/>
      <c r="H46" s="27"/>
      <c r="I46" s="27"/>
      <c r="J46" s="27"/>
      <c r="K46" s="28"/>
      <c r="L46" s="48">
        <v>38</v>
      </c>
      <c r="M46" s="42">
        <v>1</v>
      </c>
      <c r="N46" s="49" t="s">
        <v>0</v>
      </c>
      <c r="O46" s="56">
        <v>15.2</v>
      </c>
      <c r="P46" s="44">
        <v>0</v>
      </c>
      <c r="Q46" s="54">
        <v>0</v>
      </c>
      <c r="R46" s="56">
        <v>0</v>
      </c>
      <c r="S46" s="44">
        <v>0</v>
      </c>
      <c r="T46" s="54">
        <v>0</v>
      </c>
      <c r="V46" s="12"/>
      <c r="W46" s="9"/>
      <c r="X46" s="9"/>
      <c r="Y46" s="14"/>
      <c r="Z46" s="10"/>
    </row>
    <row r="47" spans="1:26" ht="32.25" customHeight="1" x14ac:dyDescent="0.2">
      <c r="A47" s="26" t="s">
        <v>59</v>
      </c>
      <c r="B47" s="27"/>
      <c r="C47" s="27"/>
      <c r="D47" s="27"/>
      <c r="E47" s="27"/>
      <c r="F47" s="27"/>
      <c r="G47" s="27"/>
      <c r="H47" s="27"/>
      <c r="I47" s="27"/>
      <c r="J47" s="27"/>
      <c r="K47" s="28"/>
      <c r="L47" s="48">
        <v>38</v>
      </c>
      <c r="M47" s="42">
        <v>1</v>
      </c>
      <c r="N47" s="49">
        <v>2</v>
      </c>
      <c r="O47" s="56">
        <v>15.2</v>
      </c>
      <c r="P47" s="44">
        <v>0</v>
      </c>
      <c r="Q47" s="54">
        <v>0</v>
      </c>
      <c r="R47" s="56">
        <v>0</v>
      </c>
      <c r="S47" s="44">
        <v>0</v>
      </c>
      <c r="T47" s="54">
        <v>0</v>
      </c>
      <c r="V47" s="12"/>
      <c r="W47" s="9"/>
      <c r="X47" s="9"/>
      <c r="Y47" s="14"/>
      <c r="Z47" s="10"/>
    </row>
    <row r="48" spans="1:26" ht="21.75" customHeight="1" x14ac:dyDescent="0.2">
      <c r="A48" s="26" t="s">
        <v>16</v>
      </c>
      <c r="B48" s="27"/>
      <c r="C48" s="27"/>
      <c r="D48" s="27"/>
      <c r="E48" s="27"/>
      <c r="F48" s="27"/>
      <c r="G48" s="27"/>
      <c r="H48" s="27"/>
      <c r="I48" s="27"/>
      <c r="J48" s="27"/>
      <c r="K48" s="28"/>
      <c r="L48" s="48">
        <v>40</v>
      </c>
      <c r="M48" s="42" t="s">
        <v>0</v>
      </c>
      <c r="N48" s="49" t="s">
        <v>0</v>
      </c>
      <c r="O48" s="53">
        <v>415621.28</v>
      </c>
      <c r="P48" s="43">
        <v>279860.01</v>
      </c>
      <c r="Q48" s="54">
        <f t="shared" ref="Q48:Q58" si="7">P48*100/O48</f>
        <v>67.335341924744554</v>
      </c>
      <c r="R48" s="53">
        <v>505254.53708000004</v>
      </c>
      <c r="S48" s="43">
        <v>339732.42</v>
      </c>
      <c r="T48" s="54">
        <f t="shared" si="3"/>
        <v>67.239855373373544</v>
      </c>
      <c r="V48" s="19"/>
      <c r="W48" s="20"/>
      <c r="X48" s="16"/>
      <c r="Y48" s="14"/>
      <c r="Z48" s="10"/>
    </row>
    <row r="49" spans="1:26" ht="16.5" customHeight="1" x14ac:dyDescent="0.2">
      <c r="A49" s="26" t="s">
        <v>15</v>
      </c>
      <c r="B49" s="27"/>
      <c r="C49" s="27"/>
      <c r="D49" s="27"/>
      <c r="E49" s="27"/>
      <c r="F49" s="27"/>
      <c r="G49" s="27"/>
      <c r="H49" s="27"/>
      <c r="I49" s="27"/>
      <c r="J49" s="27"/>
      <c r="K49" s="28"/>
      <c r="L49" s="48">
        <v>40</v>
      </c>
      <c r="M49" s="42">
        <v>1</v>
      </c>
      <c r="N49" s="49" t="s">
        <v>0</v>
      </c>
      <c r="O49" s="53">
        <v>10</v>
      </c>
      <c r="P49" s="25">
        <v>0</v>
      </c>
      <c r="Q49" s="54">
        <f t="shared" si="7"/>
        <v>0</v>
      </c>
      <c r="R49" s="92">
        <f>R50</f>
        <v>10</v>
      </c>
      <c r="S49" s="92">
        <v>0</v>
      </c>
      <c r="T49" s="54">
        <f t="shared" si="3"/>
        <v>0</v>
      </c>
      <c r="V49" s="12"/>
      <c r="W49" s="9"/>
      <c r="X49" s="9"/>
      <c r="Y49" s="14"/>
      <c r="Z49" s="10"/>
    </row>
    <row r="50" spans="1:26" ht="16.5" customHeight="1" x14ac:dyDescent="0.2">
      <c r="A50" s="26" t="s">
        <v>14</v>
      </c>
      <c r="B50" s="27"/>
      <c r="C50" s="27"/>
      <c r="D50" s="27"/>
      <c r="E50" s="27"/>
      <c r="F50" s="27"/>
      <c r="G50" s="27"/>
      <c r="H50" s="27"/>
      <c r="I50" s="27"/>
      <c r="J50" s="27"/>
      <c r="K50" s="28"/>
      <c r="L50" s="48">
        <v>40</v>
      </c>
      <c r="M50" s="42">
        <v>1</v>
      </c>
      <c r="N50" s="49">
        <v>13</v>
      </c>
      <c r="O50" s="53">
        <v>10</v>
      </c>
      <c r="P50" s="25">
        <v>0</v>
      </c>
      <c r="Q50" s="54">
        <f t="shared" si="7"/>
        <v>0</v>
      </c>
      <c r="R50" s="43">
        <v>10</v>
      </c>
      <c r="S50" s="92">
        <v>0</v>
      </c>
      <c r="T50" s="54">
        <f t="shared" si="3"/>
        <v>0</v>
      </c>
      <c r="V50" s="15"/>
      <c r="W50" s="16"/>
      <c r="X50" s="16"/>
      <c r="Y50" s="14"/>
      <c r="Z50" s="14"/>
    </row>
    <row r="51" spans="1:26" ht="16.5" customHeight="1" x14ac:dyDescent="0.2">
      <c r="A51" s="26" t="s">
        <v>13</v>
      </c>
      <c r="B51" s="27"/>
      <c r="C51" s="27"/>
      <c r="D51" s="27"/>
      <c r="E51" s="27"/>
      <c r="F51" s="27"/>
      <c r="G51" s="27"/>
      <c r="H51" s="27"/>
      <c r="I51" s="27"/>
      <c r="J51" s="27"/>
      <c r="K51" s="28"/>
      <c r="L51" s="48">
        <v>40</v>
      </c>
      <c r="M51" s="42">
        <v>4</v>
      </c>
      <c r="N51" s="49" t="s">
        <v>0</v>
      </c>
      <c r="O51" s="53">
        <v>963.11</v>
      </c>
      <c r="P51" s="43">
        <v>618.71</v>
      </c>
      <c r="Q51" s="54">
        <f t="shared" si="7"/>
        <v>64.240844763318833</v>
      </c>
      <c r="R51" s="91">
        <f>R52</f>
        <v>578.726</v>
      </c>
      <c r="S51" s="91">
        <v>578.73</v>
      </c>
      <c r="T51" s="54">
        <f t="shared" si="3"/>
        <v>100.00069117337047</v>
      </c>
      <c r="V51" s="15"/>
      <c r="W51" s="16"/>
      <c r="X51" s="16"/>
      <c r="Y51" s="14"/>
      <c r="Z51" s="14"/>
    </row>
    <row r="52" spans="1:26" ht="16.5" customHeight="1" x14ac:dyDescent="0.2">
      <c r="A52" s="26" t="s">
        <v>12</v>
      </c>
      <c r="B52" s="27"/>
      <c r="C52" s="27"/>
      <c r="D52" s="27"/>
      <c r="E52" s="27"/>
      <c r="F52" s="27"/>
      <c r="G52" s="27"/>
      <c r="H52" s="27"/>
      <c r="I52" s="27"/>
      <c r="J52" s="27"/>
      <c r="K52" s="28"/>
      <c r="L52" s="48">
        <v>40</v>
      </c>
      <c r="M52" s="42">
        <v>4</v>
      </c>
      <c r="N52" s="49">
        <v>1</v>
      </c>
      <c r="O52" s="53">
        <v>963.11</v>
      </c>
      <c r="P52" s="43">
        <v>618.71</v>
      </c>
      <c r="Q52" s="54">
        <f t="shared" si="7"/>
        <v>64.240844763318833</v>
      </c>
      <c r="R52" s="43">
        <v>578.726</v>
      </c>
      <c r="S52" s="91">
        <v>578.73</v>
      </c>
      <c r="T52" s="54">
        <f t="shared" si="3"/>
        <v>100.00069117337047</v>
      </c>
      <c r="V52" s="15"/>
      <c r="W52" s="16"/>
      <c r="X52" s="16"/>
      <c r="Y52" s="14"/>
      <c r="Z52" s="14"/>
    </row>
    <row r="53" spans="1:26" ht="16.5" customHeight="1" x14ac:dyDescent="0.2">
      <c r="A53" s="26" t="s">
        <v>11</v>
      </c>
      <c r="B53" s="27"/>
      <c r="C53" s="27"/>
      <c r="D53" s="27"/>
      <c r="E53" s="27"/>
      <c r="F53" s="27"/>
      <c r="G53" s="27"/>
      <c r="H53" s="27"/>
      <c r="I53" s="27"/>
      <c r="J53" s="27"/>
      <c r="K53" s="28"/>
      <c r="L53" s="48">
        <v>40</v>
      </c>
      <c r="M53" s="42">
        <v>7</v>
      </c>
      <c r="N53" s="49" t="s">
        <v>0</v>
      </c>
      <c r="O53" s="53">
        <v>365302.25</v>
      </c>
      <c r="P53" s="43">
        <v>269113.46000000002</v>
      </c>
      <c r="Q53" s="54">
        <f t="shared" si="7"/>
        <v>73.668711320557165</v>
      </c>
      <c r="R53" s="91">
        <f>R54+R55+R56+R57+R58</f>
        <v>477084.27850000001</v>
      </c>
      <c r="S53" s="91">
        <v>319737.17</v>
      </c>
      <c r="T53" s="54">
        <f t="shared" si="3"/>
        <v>67.019012029758173</v>
      </c>
      <c r="V53" s="15"/>
      <c r="W53" s="16"/>
      <c r="X53" s="16"/>
      <c r="Y53" s="14"/>
      <c r="Z53" s="14"/>
    </row>
    <row r="54" spans="1:26" ht="16.5" customHeight="1" x14ac:dyDescent="0.2">
      <c r="A54" s="26" t="s">
        <v>10</v>
      </c>
      <c r="B54" s="27"/>
      <c r="C54" s="27"/>
      <c r="D54" s="27"/>
      <c r="E54" s="27"/>
      <c r="F54" s="27"/>
      <c r="G54" s="27"/>
      <c r="H54" s="27"/>
      <c r="I54" s="27"/>
      <c r="J54" s="27"/>
      <c r="K54" s="28"/>
      <c r="L54" s="48">
        <v>40</v>
      </c>
      <c r="M54" s="42">
        <v>7</v>
      </c>
      <c r="N54" s="49">
        <v>1</v>
      </c>
      <c r="O54" s="53">
        <v>101961.45</v>
      </c>
      <c r="P54" s="43">
        <v>72450.19</v>
      </c>
      <c r="Q54" s="54">
        <f t="shared" si="7"/>
        <v>71.05645319873345</v>
      </c>
      <c r="R54" s="43">
        <v>106750.16752</v>
      </c>
      <c r="S54" s="91">
        <v>78256.600000000006</v>
      </c>
      <c r="T54" s="54">
        <f t="shared" si="3"/>
        <v>73.308175357512553</v>
      </c>
      <c r="V54" s="12"/>
      <c r="W54" s="9"/>
      <c r="X54" s="9"/>
      <c r="Y54" s="14"/>
      <c r="Z54" s="10"/>
    </row>
    <row r="55" spans="1:26" ht="16.5" customHeight="1" x14ac:dyDescent="0.2">
      <c r="A55" s="26" t="s">
        <v>9</v>
      </c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48">
        <v>40</v>
      </c>
      <c r="M55" s="42">
        <v>7</v>
      </c>
      <c r="N55" s="49">
        <v>2</v>
      </c>
      <c r="O55" s="53">
        <v>194902.39</v>
      </c>
      <c r="P55" s="43">
        <v>141437.62</v>
      </c>
      <c r="Q55" s="54">
        <f t="shared" si="7"/>
        <v>72.568437975542523</v>
      </c>
      <c r="R55" s="43">
        <v>303751.71847999998</v>
      </c>
      <c r="S55" s="91">
        <v>197279.14</v>
      </c>
      <c r="T55" s="54">
        <f t="shared" si="3"/>
        <v>64.947497577034952</v>
      </c>
      <c r="V55" s="12"/>
      <c r="W55" s="9"/>
      <c r="X55" s="9"/>
      <c r="Y55" s="14"/>
      <c r="Z55" s="10"/>
    </row>
    <row r="56" spans="1:26" ht="16.5" customHeight="1" x14ac:dyDescent="0.2">
      <c r="A56" s="26" t="s">
        <v>8</v>
      </c>
      <c r="B56" s="27"/>
      <c r="C56" s="27"/>
      <c r="D56" s="27"/>
      <c r="E56" s="27"/>
      <c r="F56" s="27"/>
      <c r="G56" s="27"/>
      <c r="H56" s="27"/>
      <c r="I56" s="27"/>
      <c r="J56" s="27"/>
      <c r="K56" s="28"/>
      <c r="L56" s="48">
        <v>40</v>
      </c>
      <c r="M56" s="42">
        <v>7</v>
      </c>
      <c r="N56" s="49">
        <v>3</v>
      </c>
      <c r="O56" s="53">
        <v>47389.93</v>
      </c>
      <c r="P56" s="43">
        <v>39180.21</v>
      </c>
      <c r="Q56" s="54">
        <f t="shared" si="7"/>
        <v>82.676235225500434</v>
      </c>
      <c r="R56" s="43">
        <v>42703.985000000001</v>
      </c>
      <c r="S56" s="91">
        <v>27363.98</v>
      </c>
      <c r="T56" s="54">
        <f t="shared" si="3"/>
        <v>64.078282155634895</v>
      </c>
      <c r="V56" s="12"/>
      <c r="W56" s="9"/>
      <c r="X56" s="9"/>
      <c r="Y56" s="14"/>
      <c r="Z56" s="10"/>
    </row>
    <row r="57" spans="1:26" ht="16.5" customHeight="1" x14ac:dyDescent="0.2">
      <c r="A57" s="26" t="s">
        <v>7</v>
      </c>
      <c r="B57" s="27"/>
      <c r="C57" s="27"/>
      <c r="D57" s="27"/>
      <c r="E57" s="27"/>
      <c r="F57" s="27"/>
      <c r="G57" s="27"/>
      <c r="H57" s="27"/>
      <c r="I57" s="27"/>
      <c r="J57" s="27"/>
      <c r="K57" s="28"/>
      <c r="L57" s="48">
        <v>40</v>
      </c>
      <c r="M57" s="42">
        <v>7</v>
      </c>
      <c r="N57" s="49">
        <v>7</v>
      </c>
      <c r="O57" s="53">
        <v>415</v>
      </c>
      <c r="P57" s="43">
        <v>283.58</v>
      </c>
      <c r="Q57" s="54">
        <f t="shared" si="7"/>
        <v>68.332530120481934</v>
      </c>
      <c r="R57" s="43">
        <v>678</v>
      </c>
      <c r="S57" s="91">
        <v>341.66</v>
      </c>
      <c r="T57" s="54">
        <f t="shared" si="3"/>
        <v>50.392330383480825</v>
      </c>
      <c r="V57" s="12"/>
      <c r="W57" s="9"/>
      <c r="X57" s="9"/>
      <c r="Y57" s="14"/>
      <c r="Z57" s="10"/>
    </row>
    <row r="58" spans="1:26" ht="16.5" customHeight="1" x14ac:dyDescent="0.2">
      <c r="A58" s="26" t="s">
        <v>6</v>
      </c>
      <c r="B58" s="27"/>
      <c r="C58" s="27"/>
      <c r="D58" s="27"/>
      <c r="E58" s="27"/>
      <c r="F58" s="27"/>
      <c r="G58" s="27"/>
      <c r="H58" s="27"/>
      <c r="I58" s="27"/>
      <c r="J58" s="27"/>
      <c r="K58" s="28"/>
      <c r="L58" s="48">
        <v>40</v>
      </c>
      <c r="M58" s="42">
        <v>7</v>
      </c>
      <c r="N58" s="49">
        <v>9</v>
      </c>
      <c r="O58" s="53">
        <v>20633.48</v>
      </c>
      <c r="P58" s="43">
        <v>15761.85</v>
      </c>
      <c r="Q58" s="54">
        <f t="shared" si="7"/>
        <v>76.389683175111514</v>
      </c>
      <c r="R58" s="43">
        <v>23200.407500000001</v>
      </c>
      <c r="S58" s="91">
        <v>16495.79</v>
      </c>
      <c r="T58" s="54">
        <f t="shared" si="3"/>
        <v>71.101294233732744</v>
      </c>
      <c r="V58" s="12"/>
      <c r="W58" s="9"/>
      <c r="X58" s="9"/>
      <c r="Y58" s="14"/>
      <c r="Z58" s="10"/>
    </row>
    <row r="59" spans="1:26" ht="16.5" customHeight="1" x14ac:dyDescent="0.2">
      <c r="A59" s="26" t="s">
        <v>26</v>
      </c>
      <c r="B59" s="27"/>
      <c r="C59" s="27"/>
      <c r="D59" s="27"/>
      <c r="E59" s="27"/>
      <c r="F59" s="27"/>
      <c r="G59" s="27"/>
      <c r="H59" s="27"/>
      <c r="I59" s="27"/>
      <c r="J59" s="27"/>
      <c r="K59" s="28"/>
      <c r="L59" s="48">
        <v>40</v>
      </c>
      <c r="M59" s="42">
        <v>8</v>
      </c>
      <c r="N59" s="49"/>
      <c r="O59" s="57">
        <v>0</v>
      </c>
      <c r="P59" s="18">
        <v>0</v>
      </c>
      <c r="Q59" s="54">
        <v>0</v>
      </c>
      <c r="R59" s="91">
        <f>R60</f>
        <v>612.18259999999998</v>
      </c>
      <c r="S59" s="91">
        <v>612.17999999999995</v>
      </c>
      <c r="T59" s="54">
        <v>0</v>
      </c>
      <c r="V59" s="12"/>
      <c r="W59" s="9"/>
      <c r="X59" s="9"/>
      <c r="Y59" s="14"/>
      <c r="Z59" s="10"/>
    </row>
    <row r="60" spans="1:26" ht="16.5" customHeight="1" x14ac:dyDescent="0.2">
      <c r="A60" s="26" t="s">
        <v>25</v>
      </c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48">
        <v>40</v>
      </c>
      <c r="M60" s="42">
        <v>8</v>
      </c>
      <c r="N60" s="49">
        <v>1</v>
      </c>
      <c r="O60" s="58">
        <v>0</v>
      </c>
      <c r="P60" s="8">
        <v>0</v>
      </c>
      <c r="Q60" s="54">
        <v>0</v>
      </c>
      <c r="R60" s="43">
        <v>612.18259999999998</v>
      </c>
      <c r="S60" s="91">
        <v>612.17999999999995</v>
      </c>
      <c r="T60" s="54">
        <v>0</v>
      </c>
      <c r="V60" s="12"/>
      <c r="W60" s="9"/>
      <c r="X60" s="9"/>
      <c r="Y60" s="14"/>
      <c r="Z60" s="10"/>
    </row>
    <row r="61" spans="1:26" ht="16.5" customHeight="1" x14ac:dyDescent="0.2">
      <c r="A61" s="26" t="s">
        <v>5</v>
      </c>
      <c r="B61" s="27"/>
      <c r="C61" s="27"/>
      <c r="D61" s="27"/>
      <c r="E61" s="27"/>
      <c r="F61" s="27"/>
      <c r="G61" s="27"/>
      <c r="H61" s="27"/>
      <c r="I61" s="27"/>
      <c r="J61" s="27"/>
      <c r="K61" s="28"/>
      <c r="L61" s="48">
        <v>40</v>
      </c>
      <c r="M61" s="42">
        <v>10</v>
      </c>
      <c r="N61" s="49" t="s">
        <v>0</v>
      </c>
      <c r="O61" s="56">
        <v>16984.93</v>
      </c>
      <c r="P61" s="43">
        <v>8257.44</v>
      </c>
      <c r="Q61" s="54">
        <f t="shared" ref="Q61:Q68" si="8">P61*100/O61</f>
        <v>48.616273367037721</v>
      </c>
      <c r="R61" s="91">
        <f>R62+R63</f>
        <v>11166.6</v>
      </c>
      <c r="S61" s="91">
        <v>6575.92</v>
      </c>
      <c r="T61" s="54">
        <f t="shared" si="3"/>
        <v>58.889187398133721</v>
      </c>
      <c r="V61" s="12"/>
      <c r="W61" s="9"/>
      <c r="X61" s="9"/>
      <c r="Y61" s="14"/>
      <c r="Z61" s="10"/>
    </row>
    <row r="62" spans="1:26" ht="16.5" customHeight="1" x14ac:dyDescent="0.2">
      <c r="A62" s="26" t="s">
        <v>4</v>
      </c>
      <c r="B62" s="27"/>
      <c r="C62" s="27"/>
      <c r="D62" s="27"/>
      <c r="E62" s="27"/>
      <c r="F62" s="27"/>
      <c r="G62" s="27"/>
      <c r="H62" s="27"/>
      <c r="I62" s="27"/>
      <c r="J62" s="27"/>
      <c r="K62" s="28"/>
      <c r="L62" s="48">
        <v>40</v>
      </c>
      <c r="M62" s="42">
        <v>10</v>
      </c>
      <c r="N62" s="49">
        <v>3</v>
      </c>
      <c r="O62" s="56">
        <v>10769.33</v>
      </c>
      <c r="P62" s="43">
        <v>4712.3900000000003</v>
      </c>
      <c r="Q62" s="54">
        <f t="shared" si="8"/>
        <v>43.757503948713619</v>
      </c>
      <c r="R62" s="43">
        <v>5982</v>
      </c>
      <c r="S62" s="91">
        <v>3332.04</v>
      </c>
      <c r="T62" s="54">
        <f t="shared" si="3"/>
        <v>55.701103309929792</v>
      </c>
      <c r="V62" s="12"/>
      <c r="W62" s="9"/>
      <c r="X62" s="9"/>
      <c r="Y62" s="14"/>
      <c r="Z62" s="10"/>
    </row>
    <row r="63" spans="1:26" ht="16.5" customHeight="1" x14ac:dyDescent="0.2">
      <c r="A63" s="26" t="s">
        <v>3</v>
      </c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48">
        <v>40</v>
      </c>
      <c r="M63" s="42">
        <v>10</v>
      </c>
      <c r="N63" s="49">
        <v>4</v>
      </c>
      <c r="O63" s="53">
        <v>5081.8999999999996</v>
      </c>
      <c r="P63" s="43">
        <v>3545.05</v>
      </c>
      <c r="Q63" s="54">
        <f t="shared" si="8"/>
        <v>69.758358094413509</v>
      </c>
      <c r="R63" s="43">
        <v>5184.6000000000004</v>
      </c>
      <c r="S63" s="91">
        <v>3243.88</v>
      </c>
      <c r="T63" s="54">
        <f t="shared" si="3"/>
        <v>62.567604058172272</v>
      </c>
      <c r="V63" s="12"/>
      <c r="W63" s="9"/>
      <c r="X63" s="9"/>
      <c r="Y63" s="14"/>
      <c r="Z63" s="10"/>
    </row>
    <row r="64" spans="1:26" ht="16.5" customHeight="1" x14ac:dyDescent="0.2">
      <c r="A64" s="26" t="s">
        <v>2</v>
      </c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48">
        <v>40</v>
      </c>
      <c r="M64" s="42">
        <v>11</v>
      </c>
      <c r="N64" s="49" t="s">
        <v>0</v>
      </c>
      <c r="O64" s="56">
        <v>2015.7</v>
      </c>
      <c r="P64" s="43">
        <v>1870.4</v>
      </c>
      <c r="Q64" s="54">
        <f t="shared" si="8"/>
        <v>92.791586049511338</v>
      </c>
      <c r="R64" s="91">
        <v>15802.749980000001</v>
      </c>
      <c r="S64" s="91">
        <v>12228.43</v>
      </c>
      <c r="T64" s="54">
        <f t="shared" si="3"/>
        <v>77.381658353617766</v>
      </c>
      <c r="V64" s="12"/>
      <c r="W64" s="9"/>
      <c r="X64" s="9"/>
      <c r="Y64" s="14"/>
      <c r="Z64" s="10"/>
    </row>
    <row r="65" spans="1:26" ht="16.5" customHeight="1" x14ac:dyDescent="0.2">
      <c r="A65" s="26" t="s">
        <v>1</v>
      </c>
      <c r="B65" s="27"/>
      <c r="C65" s="27"/>
      <c r="D65" s="27"/>
      <c r="E65" s="27"/>
      <c r="F65" s="27"/>
      <c r="G65" s="27"/>
      <c r="H65" s="27"/>
      <c r="I65" s="27"/>
      <c r="J65" s="27"/>
      <c r="K65" s="28"/>
      <c r="L65" s="48">
        <v>40</v>
      </c>
      <c r="M65" s="42">
        <v>11</v>
      </c>
      <c r="N65" s="49">
        <v>1</v>
      </c>
      <c r="O65" s="56">
        <v>575.70000000000005</v>
      </c>
      <c r="P65" s="43">
        <v>430.4</v>
      </c>
      <c r="Q65" s="54">
        <f t="shared" si="8"/>
        <v>74.761160326558965</v>
      </c>
      <c r="R65" s="43">
        <v>11933.687</v>
      </c>
      <c r="S65" s="91">
        <v>9628.43</v>
      </c>
      <c r="T65" s="54">
        <f t="shared" si="3"/>
        <v>80.682776412687886</v>
      </c>
      <c r="V65" s="12"/>
      <c r="W65" s="9"/>
      <c r="X65" s="9"/>
      <c r="Y65" s="14"/>
      <c r="Z65" s="10"/>
    </row>
    <row r="66" spans="1:26" ht="16.5" customHeight="1" x14ac:dyDescent="0.2">
      <c r="A66" s="60" t="s">
        <v>54</v>
      </c>
      <c r="B66" s="61"/>
      <c r="C66" s="61"/>
      <c r="D66" s="61"/>
      <c r="E66" s="61"/>
      <c r="F66" s="61"/>
      <c r="G66" s="61"/>
      <c r="H66" s="61"/>
      <c r="I66" s="61"/>
      <c r="J66" s="61"/>
      <c r="K66" s="62"/>
      <c r="L66" s="63">
        <v>40</v>
      </c>
      <c r="M66" s="64">
        <v>11</v>
      </c>
      <c r="N66" s="65">
        <v>2</v>
      </c>
      <c r="O66" s="66">
        <v>32918.99</v>
      </c>
      <c r="P66" s="67">
        <v>1440</v>
      </c>
      <c r="Q66" s="68">
        <f t="shared" ref="Q66" si="9">P66*100/O66</f>
        <v>4.3743747909641213</v>
      </c>
      <c r="R66" s="66">
        <v>0</v>
      </c>
      <c r="S66" s="67">
        <v>0</v>
      </c>
      <c r="T66" s="68">
        <v>0</v>
      </c>
      <c r="V66" s="12"/>
      <c r="W66" s="9"/>
      <c r="X66" s="9"/>
      <c r="Y66" s="14"/>
      <c r="Z66" s="10"/>
    </row>
    <row r="67" spans="1:26" ht="16.5" customHeight="1" thickBot="1" x14ac:dyDescent="0.25">
      <c r="A67" s="60" t="s">
        <v>54</v>
      </c>
      <c r="B67" s="61"/>
      <c r="C67" s="61"/>
      <c r="D67" s="61"/>
      <c r="E67" s="61"/>
      <c r="F67" s="61"/>
      <c r="G67" s="61"/>
      <c r="H67" s="61"/>
      <c r="I67" s="61"/>
      <c r="J67" s="61"/>
      <c r="K67" s="62"/>
      <c r="L67" s="63">
        <v>40</v>
      </c>
      <c r="M67" s="64">
        <v>11</v>
      </c>
      <c r="N67" s="65">
        <v>3</v>
      </c>
      <c r="O67" s="66">
        <v>0</v>
      </c>
      <c r="P67" s="67">
        <v>0</v>
      </c>
      <c r="Q67" s="68">
        <v>0</v>
      </c>
      <c r="R67" s="43">
        <v>3869.0629800000002</v>
      </c>
      <c r="S67" s="93">
        <v>2600</v>
      </c>
      <c r="T67" s="68">
        <f t="shared" ref="T67" si="10">S67*100/R67</f>
        <v>67.199733202585392</v>
      </c>
      <c r="V67" s="12"/>
      <c r="W67" s="9"/>
      <c r="X67" s="9"/>
      <c r="Y67" s="14"/>
      <c r="Z67" s="10"/>
    </row>
    <row r="68" spans="1:26" ht="19.5" customHeight="1" thickBot="1" x14ac:dyDescent="0.25">
      <c r="A68" s="69" t="s">
        <v>53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1"/>
      <c r="O68" s="72">
        <f>O8+O45+O48</f>
        <v>716167.76</v>
      </c>
      <c r="P68" s="72">
        <f>P8+P45+P48</f>
        <v>482769.33999999997</v>
      </c>
      <c r="Q68" s="72">
        <f t="shared" si="8"/>
        <v>67.410091177519632</v>
      </c>
      <c r="R68" s="72">
        <f>R8+R45+R48</f>
        <v>647170.7455800001</v>
      </c>
      <c r="S68" s="72">
        <f>S8+S45+S48</f>
        <v>423594.43</v>
      </c>
      <c r="T68" s="73">
        <f t="shared" si="3"/>
        <v>65.45327224585391</v>
      </c>
      <c r="V68" s="12"/>
      <c r="W68" s="9"/>
      <c r="X68" s="9"/>
      <c r="Y68" s="14"/>
      <c r="Z68" s="10"/>
    </row>
    <row r="69" spans="1:26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V69" s="12"/>
      <c r="W69" s="9"/>
      <c r="X69" s="9"/>
      <c r="Y69" s="14"/>
      <c r="Z69" s="10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V70" s="12"/>
      <c r="W70" s="9"/>
      <c r="X70" s="9"/>
      <c r="Y70" s="14"/>
      <c r="Z70" s="10"/>
    </row>
    <row r="71" spans="1:26" x14ac:dyDescent="0.2">
      <c r="V71" s="12"/>
      <c r="W71" s="9"/>
      <c r="X71" s="9"/>
      <c r="Y71" s="14"/>
      <c r="Z71" s="10"/>
    </row>
    <row r="72" spans="1:26" x14ac:dyDescent="0.2">
      <c r="V72" s="12"/>
      <c r="W72" s="9"/>
      <c r="X72" s="9"/>
      <c r="Y72" s="14"/>
      <c r="Z72" s="10"/>
    </row>
    <row r="73" spans="1:26" x14ac:dyDescent="0.2">
      <c r="V73" s="12"/>
      <c r="W73" s="9"/>
      <c r="X73" s="9"/>
      <c r="Y73" s="14"/>
      <c r="Z73" s="10"/>
    </row>
    <row r="74" spans="1:26" x14ac:dyDescent="0.2">
      <c r="V74" s="12"/>
      <c r="W74" s="9"/>
      <c r="X74" s="9"/>
      <c r="Y74" s="14"/>
      <c r="Z74" s="10"/>
    </row>
    <row r="75" spans="1:26" x14ac:dyDescent="0.2">
      <c r="V75" s="12"/>
      <c r="W75" s="9"/>
      <c r="X75" s="9"/>
      <c r="Y75" s="14"/>
      <c r="Z75" s="10"/>
    </row>
    <row r="76" spans="1:26" x14ac:dyDescent="0.2">
      <c r="V76" s="12"/>
      <c r="W76" s="9"/>
      <c r="X76" s="9"/>
      <c r="Y76" s="14"/>
      <c r="Z76" s="10"/>
    </row>
    <row r="77" spans="1:26" x14ac:dyDescent="0.2">
      <c r="V77" s="11"/>
      <c r="W77" s="11"/>
      <c r="X77" s="11"/>
      <c r="Y77" s="17"/>
      <c r="Z77" s="17"/>
    </row>
  </sheetData>
  <mergeCells count="68">
    <mergeCell ref="A66:K66"/>
    <mergeCell ref="A2:T2"/>
    <mergeCell ref="A3:T3"/>
    <mergeCell ref="A30:K30"/>
    <mergeCell ref="A29:K29"/>
    <mergeCell ref="A31:K31"/>
    <mergeCell ref="A12:K12"/>
    <mergeCell ref="A25:K25"/>
    <mergeCell ref="A26:K26"/>
    <mergeCell ref="A28:K28"/>
    <mergeCell ref="A27:K27"/>
    <mergeCell ref="A17:K17"/>
    <mergeCell ref="A16:K16"/>
    <mergeCell ref="A20:K20"/>
    <mergeCell ref="A22:K22"/>
    <mergeCell ref="R5:T5"/>
    <mergeCell ref="A65:K65"/>
    <mergeCell ref="A62:K62"/>
    <mergeCell ref="A63:K63"/>
    <mergeCell ref="A64:K64"/>
    <mergeCell ref="A53:K53"/>
    <mergeCell ref="A51:K51"/>
    <mergeCell ref="A52:K52"/>
    <mergeCell ref="A61:K61"/>
    <mergeCell ref="A55:K55"/>
    <mergeCell ref="A56:K56"/>
    <mergeCell ref="A59:K59"/>
    <mergeCell ref="A60:K60"/>
    <mergeCell ref="A57:K57"/>
    <mergeCell ref="A58:K58"/>
    <mergeCell ref="A54:K54"/>
    <mergeCell ref="A47:K47"/>
    <mergeCell ref="A50:K50"/>
    <mergeCell ref="A49:K49"/>
    <mergeCell ref="A37:K37"/>
    <mergeCell ref="A39:K39"/>
    <mergeCell ref="A41:K41"/>
    <mergeCell ref="A38:K38"/>
    <mergeCell ref="A40:K40"/>
    <mergeCell ref="A42:K42"/>
    <mergeCell ref="A48:K48"/>
    <mergeCell ref="A44:K44"/>
    <mergeCell ref="A43:K43"/>
    <mergeCell ref="A46:K46"/>
    <mergeCell ref="A5:K6"/>
    <mergeCell ref="A7:K7"/>
    <mergeCell ref="A35:K35"/>
    <mergeCell ref="A36:K36"/>
    <mergeCell ref="A33:K33"/>
    <mergeCell ref="A34:K34"/>
    <mergeCell ref="A19:K19"/>
    <mergeCell ref="A21:K21"/>
    <mergeCell ref="A32:K32"/>
    <mergeCell ref="A67:K67"/>
    <mergeCell ref="A68:N68"/>
    <mergeCell ref="O5:Q5"/>
    <mergeCell ref="A45:K45"/>
    <mergeCell ref="L5:N5"/>
    <mergeCell ref="A23:K23"/>
    <mergeCell ref="A13:K13"/>
    <mergeCell ref="A8:K8"/>
    <mergeCell ref="A18:K18"/>
    <mergeCell ref="A9:K9"/>
    <mergeCell ref="A14:K14"/>
    <mergeCell ref="A24:K24"/>
    <mergeCell ref="A10:K10"/>
    <mergeCell ref="A11:K11"/>
    <mergeCell ref="A15:K15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2022-10-07T13:41:01Z</cp:lastPrinted>
  <dcterms:created xsi:type="dcterms:W3CDTF">2021-05-24T06:42:51Z</dcterms:created>
  <dcterms:modified xsi:type="dcterms:W3CDTF">2024-10-23T09:28:40Z</dcterms:modified>
</cp:coreProperties>
</file>